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codeName="ThisWorkbook"/>
  <mc:AlternateContent xmlns:mc="http://schemas.openxmlformats.org/markup-compatibility/2006">
    <mc:Choice Requires="x15">
      <x15ac:absPath xmlns:x15ac="http://schemas.microsoft.com/office/spreadsheetml/2010/11/ac" url="/Users/guillermovalleschavez/Desktop/Wisesheets/Templates/"/>
    </mc:Choice>
  </mc:AlternateContent>
  <xr:revisionPtr revIDLastSave="0" documentId="13_ncr:1_{A8467B28-5D26-CA4A-8E46-3A288E295466}" xr6:coauthVersionLast="47" xr6:coauthVersionMax="47" xr10:uidLastSave="{00000000-0000-0000-0000-000000000000}"/>
  <bookViews>
    <workbookView xWindow="0" yWindow="0" windowWidth="33600" windowHeight="21000" xr2:uid="{00000000-000D-0000-FFFF-FFFF00000000}"/>
  </bookViews>
  <sheets>
    <sheet name="Financial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4" i="1" l="1" a="1"/>
  <c r="D14" i="1" s="1"/>
  <c r="B5" i="1" a="1"/>
  <c r="B5" i="1" s="1"/>
  <c r="B19" i="1" a="1"/>
  <c r="B19" i="1" s="1"/>
  <c r="B20" i="1" a="1"/>
  <c r="B20" i="1" s="1"/>
  <c r="D8" i="1" a="1"/>
  <c r="D8" i="1" s="1"/>
  <c r="J33" i="1" a="1"/>
  <c r="J33" i="1" s="1"/>
  <c r="K33" i="1" a="1"/>
  <c r="K33" i="1" s="1"/>
  <c r="L33" i="1" a="1"/>
  <c r="L33" i="1" s="1"/>
  <c r="D32" i="1" a="1"/>
  <c r="D32" i="1" s="1"/>
  <c r="D31" i="1" a="1"/>
  <c r="D31" i="1" s="1"/>
  <c r="E30" i="1" a="1"/>
  <c r="E30" i="1" s="1"/>
  <c r="F30" i="1" a="1"/>
  <c r="F30" i="1" s="1"/>
  <c r="L30" i="1" a="1"/>
  <c r="L30" i="1" s="1"/>
  <c r="M30" i="1" a="1"/>
  <c r="M30" i="1" s="1"/>
  <c r="N30" i="1" a="1"/>
  <c r="N30" i="1" s="1"/>
  <c r="I26" i="1" a="1"/>
  <c r="I26" i="1" s="1"/>
  <c r="J26" i="1" a="1"/>
  <c r="J26" i="1" s="1"/>
  <c r="K26" i="1" a="1"/>
  <c r="K26" i="1" s="1"/>
  <c r="E22" i="1" a="1"/>
  <c r="E22" i="1" s="1"/>
  <c r="G23" i="1" s="1"/>
  <c r="F22" i="1" a="1"/>
  <c r="F22" i="1" s="1"/>
  <c r="G22" i="1" a="1"/>
  <c r="G22" i="1" s="1"/>
  <c r="I23" i="1" s="1"/>
  <c r="H22" i="1" a="1"/>
  <c r="H22" i="1" s="1"/>
  <c r="I22" i="1" a="1"/>
  <c r="I22" i="1" s="1"/>
  <c r="J22" i="1" a="1"/>
  <c r="J22" i="1" s="1"/>
  <c r="K22" i="1" a="1"/>
  <c r="K22" i="1" s="1"/>
  <c r="L22" i="1" a="1"/>
  <c r="L22" i="1" s="1"/>
  <c r="M22" i="1" a="1"/>
  <c r="M22" i="1" s="1"/>
  <c r="N22" i="1" a="1"/>
  <c r="N22" i="1" s="1"/>
  <c r="O22" i="1" a="1"/>
  <c r="O22" i="1" s="1"/>
  <c r="E20" i="1" a="1"/>
  <c r="E20" i="1" s="1"/>
  <c r="K20" i="1" a="1"/>
  <c r="K20" i="1" s="1"/>
  <c r="L20" i="1" a="1"/>
  <c r="L20" i="1" s="1"/>
  <c r="M20" i="1" a="1"/>
  <c r="M20" i="1" s="1"/>
  <c r="J19" i="1" a="1"/>
  <c r="J19" i="1" s="1"/>
  <c r="G18" i="1" a="1"/>
  <c r="G18" i="1" s="1"/>
  <c r="O18" i="1" a="1"/>
  <c r="O18" i="1" s="1"/>
  <c r="D28" i="1" a="1"/>
  <c r="D28" i="1" s="1"/>
  <c r="D22" i="1" a="1"/>
  <c r="D22" i="1" s="1"/>
  <c r="D12" i="1" a="1"/>
  <c r="D12" i="1" s="1"/>
  <c r="D10" i="1" a="1"/>
  <c r="D10" i="1" s="1"/>
  <c r="D18" i="1" s="1" a="1"/>
  <c r="D18" i="1" s="1"/>
  <c r="E8" i="1" a="1"/>
  <c r="E8" i="1" s="1"/>
  <c r="F8" i="1" a="1"/>
  <c r="F8" i="1" s="1"/>
  <c r="G8" i="1" a="1"/>
  <c r="G8" i="1" s="1"/>
  <c r="H8" i="1" a="1"/>
  <c r="H8" i="1" s="1"/>
  <c r="I8" i="1" a="1"/>
  <c r="I8" i="1" s="1"/>
  <c r="J8" i="1" a="1"/>
  <c r="J8" i="1" s="1"/>
  <c r="K8" i="1" a="1"/>
  <c r="K8" i="1" s="1"/>
  <c r="L8" i="1" a="1"/>
  <c r="L8" i="1" s="1"/>
  <c r="M8" i="1" a="1"/>
  <c r="M8" i="1" s="1"/>
  <c r="N8" i="1" a="1"/>
  <c r="N8" i="1" s="1"/>
  <c r="O8" i="1" a="1"/>
  <c r="O8" i="1" s="1"/>
  <c r="D9" i="1" a="1"/>
  <c r="D9" i="1" s="1"/>
  <c r="D30" i="1" s="1" a="1"/>
  <c r="D30" i="1" s="1"/>
  <c r="D6" i="1" a="1"/>
  <c r="D6" i="1" s="1"/>
  <c r="D4" i="1" a="1"/>
  <c r="D4" i="1" s="1"/>
  <c r="B10" i="1" a="1"/>
  <c r="B10" i="1" s="1"/>
  <c r="B8" i="1" a="1"/>
  <c r="B8" i="1" s="1"/>
  <c r="B22" i="1" s="1" a="1"/>
  <c r="B22" i="1" s="1"/>
  <c r="B6" i="1" a="1"/>
  <c r="B6" i="1" s="1"/>
  <c r="B18" i="1" s="1" a="1"/>
  <c r="B18" i="1" s="1"/>
  <c r="B3" i="1" a="1"/>
  <c r="B3" i="1" s="1"/>
  <c r="H19" i="1" l="1" a="1"/>
  <c r="H19" i="1" s="1"/>
  <c r="D20" i="1" a="1"/>
  <c r="D20" i="1" s="1"/>
  <c r="D19" i="1" a="1"/>
  <c r="D19" i="1" s="1"/>
  <c r="L18" i="1" a="1"/>
  <c r="L18" i="1" s="1"/>
  <c r="O19" i="1" a="1"/>
  <c r="O19" i="1" s="1"/>
  <c r="G19" i="1" a="1"/>
  <c r="G19" i="1" s="1"/>
  <c r="J20" i="1" a="1"/>
  <c r="J20" i="1" s="1"/>
  <c r="H26" i="1" a="1"/>
  <c r="H26" i="1" s="1"/>
  <c r="J27" i="1" s="1"/>
  <c r="K30" i="1" a="1"/>
  <c r="K30" i="1" s="1"/>
  <c r="I33" i="1" a="1"/>
  <c r="I33" i="1" s="1"/>
  <c r="B16" i="1" a="1"/>
  <c r="B16" i="1" s="1"/>
  <c r="I19" i="1" a="1"/>
  <c r="I19" i="1" s="1"/>
  <c r="E18" i="1" a="1"/>
  <c r="E18" i="1" s="1"/>
  <c r="K18" i="1" a="1"/>
  <c r="K18" i="1" s="1"/>
  <c r="N19" i="1" a="1"/>
  <c r="N19" i="1" s="1"/>
  <c r="F19" i="1" a="1"/>
  <c r="F19" i="1" s="1"/>
  <c r="I20" i="1" a="1"/>
  <c r="I20" i="1" s="1"/>
  <c r="O26" i="1" a="1"/>
  <c r="O26" i="1" s="1"/>
  <c r="G26" i="1" a="1"/>
  <c r="G26" i="1" s="1"/>
  <c r="J30" i="1" a="1"/>
  <c r="J30" i="1" s="1"/>
  <c r="D33" i="1" a="1"/>
  <c r="D33" i="1" s="1"/>
  <c r="H33" i="1" a="1"/>
  <c r="H33" i="1" s="1"/>
  <c r="F18" i="1" a="1"/>
  <c r="F18" i="1" s="1"/>
  <c r="D26" i="1" a="1"/>
  <c r="D26" i="1" s="1"/>
  <c r="J18" i="1" a="1"/>
  <c r="J18" i="1" s="1"/>
  <c r="M19" i="1" a="1"/>
  <c r="M19" i="1" s="1"/>
  <c r="E19" i="1" a="1"/>
  <c r="E19" i="1" s="1"/>
  <c r="H20" i="1" a="1"/>
  <c r="H20" i="1" s="1"/>
  <c r="N26" i="1" a="1"/>
  <c r="N26" i="1" s="1"/>
  <c r="F26" i="1" a="1"/>
  <c r="F26" i="1" s="1"/>
  <c r="I30" i="1" a="1"/>
  <c r="I30" i="1" s="1"/>
  <c r="O33" i="1" a="1"/>
  <c r="O33" i="1" s="1"/>
  <c r="B17" i="1" s="1"/>
  <c r="G33" i="1" a="1"/>
  <c r="G33" i="1" s="1"/>
  <c r="I18" i="1" a="1"/>
  <c r="I18" i="1" s="1"/>
  <c r="L19" i="1" a="1"/>
  <c r="L19" i="1" s="1"/>
  <c r="O20" i="1" a="1"/>
  <c r="O20" i="1" s="1"/>
  <c r="G20" i="1" a="1"/>
  <c r="G20" i="1" s="1"/>
  <c r="M26" i="1" a="1"/>
  <c r="M26" i="1" s="1"/>
  <c r="E26" i="1" a="1"/>
  <c r="E26" i="1" s="1"/>
  <c r="G27" i="1" s="1"/>
  <c r="H30" i="1" a="1"/>
  <c r="H30" i="1" s="1"/>
  <c r="N33" i="1" a="1"/>
  <c r="N33" i="1" s="1"/>
  <c r="F33" i="1" a="1"/>
  <c r="F33" i="1" s="1"/>
  <c r="N18" i="1" a="1"/>
  <c r="N18" i="1" s="1"/>
  <c r="M18" i="1" a="1"/>
  <c r="M18" i="1" s="1"/>
  <c r="H18" i="1" a="1"/>
  <c r="H18" i="1" s="1"/>
  <c r="K19" i="1" a="1"/>
  <c r="K19" i="1" s="1"/>
  <c r="N20" i="1" a="1"/>
  <c r="N20" i="1" s="1"/>
  <c r="F20" i="1" a="1"/>
  <c r="F20" i="1" s="1"/>
  <c r="H21" i="1" s="1"/>
  <c r="L26" i="1" a="1"/>
  <c r="L26" i="1" s="1"/>
  <c r="O30" i="1" a="1"/>
  <c r="O30" i="1" s="1"/>
  <c r="G30" i="1" a="1"/>
  <c r="G30" i="1" s="1"/>
  <c r="M33" i="1" a="1"/>
  <c r="M33" i="1" s="1"/>
  <c r="E33" i="1" a="1"/>
  <c r="E33" i="1" s="1"/>
  <c r="N23" i="1"/>
  <c r="L23" i="1"/>
  <c r="F23" i="1"/>
  <c r="L24" i="1"/>
  <c r="L11" i="1"/>
  <c r="K24" i="1"/>
  <c r="K11" i="1"/>
  <c r="J24" i="1"/>
  <c r="L25" i="1" s="1"/>
  <c r="J11" i="1"/>
  <c r="H24" i="1"/>
  <c r="J25" i="1" s="1"/>
  <c r="H11" i="1"/>
  <c r="F24" i="1"/>
  <c r="M24" i="1"/>
  <c r="M11" i="1"/>
  <c r="F5" i="1"/>
  <c r="O5" i="1"/>
  <c r="G5" i="1"/>
  <c r="N5" i="1"/>
  <c r="M5" i="1"/>
  <c r="K5" i="1"/>
  <c r="F13" i="1"/>
  <c r="K13" i="1"/>
  <c r="J13" i="1"/>
  <c r="I13" i="1"/>
  <c r="O13" i="1"/>
  <c r="G13" i="1"/>
  <c r="M13" i="1"/>
  <c r="F7" i="1"/>
  <c r="M7" i="1"/>
  <c r="F29" i="1"/>
  <c r="J29" i="1"/>
  <c r="D24" i="1"/>
  <c r="F25" i="1" s="1"/>
  <c r="N27" i="1"/>
  <c r="N21" i="1"/>
  <c r="L27" i="1"/>
  <c r="B21" i="1"/>
  <c r="K21" i="1"/>
  <c r="K27" i="1"/>
  <c r="J5" i="1"/>
  <c r="H7" i="1"/>
  <c r="G11" i="1"/>
  <c r="O11" i="1"/>
  <c r="N13" i="1"/>
  <c r="G24" i="1"/>
  <c r="O24" i="1"/>
  <c r="M29" i="1"/>
  <c r="L13" i="1"/>
  <c r="I5" i="1"/>
  <c r="B14" i="1"/>
  <c r="I21" i="1"/>
  <c r="E24" i="1"/>
  <c r="G25" i="1" s="1"/>
  <c r="N11" i="1"/>
  <c r="N24" i="1"/>
  <c r="O25" i="1" s="1"/>
  <c r="L5" i="1"/>
  <c r="J7" i="1"/>
  <c r="I11" i="1"/>
  <c r="H13" i="1"/>
  <c r="I24" i="1"/>
  <c r="G29" i="1"/>
  <c r="O29" i="1"/>
  <c r="H5" i="1"/>
  <c r="N7" i="1"/>
  <c r="K29" i="1"/>
  <c r="G7" i="1"/>
  <c r="O7" i="1"/>
  <c r="L29" i="1"/>
  <c r="I7" i="1"/>
  <c r="N29" i="1"/>
  <c r="K7" i="1"/>
  <c r="H29" i="1"/>
  <c r="B11" i="1"/>
  <c r="L7" i="1"/>
  <c r="I29" i="1"/>
  <c r="J23" i="1"/>
  <c r="M23" i="1"/>
  <c r="K23" i="1"/>
  <c r="O23" i="1"/>
  <c r="H23" i="1"/>
  <c r="M25" i="1"/>
  <c r="B15" i="1"/>
  <c r="F11" i="1"/>
  <c r="B12" i="1"/>
  <c r="B13" i="1"/>
  <c r="B9" i="1"/>
  <c r="I25" i="1" l="1"/>
  <c r="H25" i="1"/>
  <c r="K25" i="1"/>
  <c r="N25" i="1"/>
  <c r="L21" i="1"/>
  <c r="O21" i="1"/>
  <c r="M21" i="1"/>
  <c r="J21" i="1"/>
  <c r="O27" i="1"/>
  <c r="M27" i="1"/>
  <c r="G21" i="1"/>
  <c r="I27" i="1"/>
  <c r="H27" i="1"/>
  <c r="F27" i="1"/>
  <c r="F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4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The amount of money left over from product sales after subtracting the cost of goods sold (COGS).
To assess how good the business manages their COGS</t>
        </r>
      </text>
    </comment>
    <comment ref="C15" authorId="0" shapeId="0" xr:uid="{00000000-0006-0000-0000-000002000000}">
      <text>
        <r>
          <rPr>
            <sz val="10"/>
            <color rgb="FF000000"/>
            <rFont val="Arial"/>
            <family val="2"/>
            <scheme val="minor"/>
          </rPr>
          <t>Essentially a net income but it adds back Interest Exp, Taxes, Depreciation and Ammortization</t>
        </r>
      </text>
    </comment>
    <comment ref="C16" authorId="0" shapeId="0" xr:uid="{00000000-0006-0000-0000-000003000000}">
      <text>
        <r>
          <rPr>
            <sz val="10"/>
            <color rgb="FF000000"/>
            <rFont val="Arial"/>
            <family val="2"/>
            <scheme val="minor"/>
          </rPr>
          <t>Includes Depreciation and Ammortization Expenses
To assess how good the business manages their operating expenses</t>
        </r>
      </text>
    </comment>
    <comment ref="C18" authorId="0" shapeId="0" xr:uid="{00000000-0006-0000-0000-000004000000}">
      <text>
        <r>
          <rPr>
            <sz val="10"/>
            <color rgb="FF000000"/>
            <rFont val="Arial"/>
            <family val="2"/>
          </rPr>
          <t xml:space="preserve">OCF is a measure of the amount of cash generated by a company's normal business operations. Operating cash flow indicates whether a company can generate sufficient positive cash flow to maintain and grow its operations, 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Funds from operations + Changes in WC/Revenue</t>
        </r>
      </text>
    </comment>
    <comment ref="C19" authorId="0" shapeId="0" xr:uid="{00000000-0006-0000-0000-000005000000}">
      <text>
        <r>
          <rPr>
            <sz val="10"/>
            <color rgb="FF000000"/>
            <rFont val="Arial"/>
            <family val="2"/>
            <scheme val="minor"/>
          </rPr>
          <t xml:space="preserve">Cash left after paying for maintaining its capital assets and operations
Operating Cash Flow - Capex/Revenue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<sst xmlns="http://schemas.openxmlformats.org/spreadsheetml/2006/main" count="56" uniqueCount="55">
  <si>
    <t>Made by Wisesheeets (Instructions below)</t>
  </si>
  <si>
    <t>Financials in billions</t>
  </si>
  <si>
    <t>Name</t>
  </si>
  <si>
    <t>Year</t>
  </si>
  <si>
    <t>TTM</t>
  </si>
  <si>
    <t>Ticker</t>
  </si>
  <si>
    <t>PE ratio</t>
  </si>
  <si>
    <t>Price</t>
  </si>
  <si>
    <t>Pe ratio 3 yr avg</t>
  </si>
  <si>
    <t>Mkt Cap</t>
  </si>
  <si>
    <t>Common EPS</t>
  </si>
  <si>
    <t>Common EPS 3 yr avg</t>
  </si>
  <si>
    <t>Revenue</t>
  </si>
  <si>
    <t>Inventory Turnover</t>
  </si>
  <si>
    <t>s/p</t>
  </si>
  <si>
    <t>Outstanding Shares</t>
  </si>
  <si>
    <t>ebitda/ev</t>
  </si>
  <si>
    <t>tb/p</t>
  </si>
  <si>
    <t>Revenue 3YR Avg</t>
  </si>
  <si>
    <t>b/p</t>
  </si>
  <si>
    <t>Gross Profit</t>
  </si>
  <si>
    <t>e/p</t>
  </si>
  <si>
    <t>Gross Profit 3YR Avg</t>
  </si>
  <si>
    <t>cfo/p</t>
  </si>
  <si>
    <t>Gross Profit ratio</t>
  </si>
  <si>
    <t>fcf/p</t>
  </si>
  <si>
    <t>EBITDA ratio</t>
  </si>
  <si>
    <t>ncf</t>
  </si>
  <si>
    <t>Operating Income ratio</t>
  </si>
  <si>
    <t>div/p</t>
  </si>
  <si>
    <t>Net Income Ratio</t>
  </si>
  <si>
    <t>cash/p</t>
  </si>
  <si>
    <t>Operating Cash Flow ratio</t>
  </si>
  <si>
    <t>ncash/p</t>
  </si>
  <si>
    <t>Free Cash Flow ratio</t>
  </si>
  <si>
    <t>nn/p</t>
  </si>
  <si>
    <t>Operating Cash Flow/sh</t>
  </si>
  <si>
    <t>asset/p</t>
  </si>
  <si>
    <t>Operating Cash Flow 3 yr avg/sh</t>
  </si>
  <si>
    <t>revs/debt</t>
  </si>
  <si>
    <t>Free Cash Flow/sh</t>
  </si>
  <si>
    <t>Free Cash Flow 3yr avg/sh</t>
  </si>
  <si>
    <t>Revs/sh</t>
  </si>
  <si>
    <t>Revenue 3 Yr Avg/Shr</t>
  </si>
  <si>
    <t>EBITDA/sh</t>
  </si>
  <si>
    <t>EBITDA 3 yr avg/sh</t>
  </si>
  <si>
    <t>Net Income per share</t>
  </si>
  <si>
    <t>Net Income per share 3yr avg/sh</t>
  </si>
  <si>
    <t>Assets/sh</t>
  </si>
  <si>
    <t>Book/sh</t>
  </si>
  <si>
    <t>Tang Book/sh</t>
  </si>
  <si>
    <t>Div/sh</t>
  </si>
  <si>
    <t>Instructions</t>
  </si>
  <si>
    <t>1. Change the ticker in B4 or the model as you wish :)</t>
  </si>
  <si>
    <t>MSFT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</si>
</sst>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,,,"/>
    <numFmt numFmtId="165" formatCode="0.0"/>
    <numFmt numFmtId="166" formatCode="0.00,,,"/>
  </numFmts>
  <fonts count="10" x14ac:knownFonts="1">
    <font>
      <sz val="10"/>
      <color rgb="FF000000"/>
      <name val="Arial"/>
      <scheme val="minor"/>
    </font>
    <font>
      <b/>
      <sz val="14"/>
      <color rgb="FFFFFFFF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24"/>
      <color theme="1"/>
      <name val="Arial"/>
      <family val="2"/>
    </font>
    <font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64165"/>
        <bgColor rgb="FF364165"/>
      </patternFill>
    </fill>
    <fill>
      <patternFill patternType="solid">
        <fgColor rgb="FFD9D9D9"/>
        <bgColor rgb="FFD9D9D9"/>
      </patternFill>
    </fill>
    <fill>
      <patternFill patternType="solid">
        <fgColor theme="6"/>
        <bgColor theme="6"/>
      </patternFill>
    </fill>
  </fills>
  <borders count="2"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0" xfId="0" applyFont="1" applyFill="1"/>
    <xf numFmtId="0" fontId="2" fillId="0" borderId="0" xfId="0" applyFont="1" applyAlignment="1">
      <alignment horizontal="left"/>
    </xf>
    <xf numFmtId="0" fontId="3" fillId="0" borderId="0" xfId="0" applyFont="1" applyAlignment="1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center" wrapText="1"/>
    </xf>
    <xf numFmtId="0" fontId="3" fillId="4" borderId="0" xfId="0" applyFont="1" applyFill="1" applyAlignment="1">
      <alignment horizontal="left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left"/>
    </xf>
    <xf numFmtId="0" fontId="2" fillId="0" borderId="1" xfId="0" applyFont="1" applyBorder="1" applyAlignment="1"/>
    <xf numFmtId="164" fontId="2" fillId="0" borderId="1" xfId="0" applyNumberFormat="1" applyFont="1" applyBorder="1" applyAlignment="1">
      <alignment horizontal="center"/>
    </xf>
    <xf numFmtId="166" fontId="2" fillId="0" borderId="0" xfId="0" applyNumberFormat="1" applyFont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9" fontId="2" fillId="0" borderId="1" xfId="0" applyNumberFormat="1" applyFont="1" applyBorder="1" applyAlignment="1">
      <alignment horizontal="center"/>
    </xf>
    <xf numFmtId="164" fontId="2" fillId="0" borderId="0" xfId="0" applyNumberFormat="1" applyFont="1"/>
    <xf numFmtId="2" fontId="2" fillId="0" borderId="1" xfId="0" applyNumberFormat="1" applyFont="1" applyBorder="1" applyAlignment="1">
      <alignment horizontal="center"/>
    </xf>
    <xf numFmtId="0" fontId="4" fillId="0" borderId="0" xfId="0" applyFont="1" applyAlignment="1"/>
    <xf numFmtId="0" fontId="5" fillId="0" borderId="0" xfId="0" applyFont="1" applyAlignment="1">
      <alignment horizontal="left"/>
    </xf>
    <xf numFmtId="0" fontId="4" fillId="0" borderId="0" xfId="0" applyFont="1" applyAlignment="1"/>
    <xf numFmtId="164" fontId="7" fillId="0" borderId="0" xfId="0" applyNumberFormat="1" applyFont="1" applyAlignme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</cellXfs>
  <cellStyles count="1">
    <cellStyle name="Normal" xfId="0" builtinId="0"/>
  </cellStyles>
  <dxfs count="1">
    <dxf>
      <fill>
        <patternFill patternType="solid">
          <fgColor rgb="FF00FF00"/>
          <bgColor rgb="FF00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786670F-0CFE-2542-9F95-B8675D2D653E}">
  <we:reference id="wa200002252" version="1.0.0.2" store="en-US" storeType="OMEX"/>
  <we:alternateReferences>
    <we:reference id="wa200002252" version="1.0.0.2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_xldudf_WISE</we:customFunctionIds>
        <we:customFunctionIds>_xldudf_WISEPRICE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1002"/>
  <sheetViews>
    <sheetView tabSelected="1" zoomScale="121" workbookViewId="0">
      <selection activeCell="B30" sqref="B30"/>
    </sheetView>
  </sheetViews>
  <sheetFormatPr baseColWidth="10" defaultColWidth="12.6640625" defaultRowHeight="15.75" customHeight="1" x14ac:dyDescent="0.15"/>
  <cols>
    <col min="1" max="1" width="10" customWidth="1"/>
    <col min="2" max="2" width="12.5" customWidth="1"/>
    <col min="3" max="3" width="25.6640625" customWidth="1"/>
    <col min="9" max="9" width="9.83203125" customWidth="1"/>
    <col min="10" max="10" width="10.6640625" customWidth="1"/>
    <col min="11" max="11" width="9.1640625" customWidth="1"/>
    <col min="12" max="12" width="9" customWidth="1"/>
    <col min="13" max="13" width="9.33203125" customWidth="1"/>
    <col min="14" max="14" width="9.83203125" customWidth="1"/>
    <col min="15" max="15" width="8.6640625" customWidth="1"/>
  </cols>
  <sheetData>
    <row r="1" spans="1:15" ht="18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5.75" customHeight="1" x14ac:dyDescent="0.15">
      <c r="A2" s="4"/>
      <c r="B2" s="4"/>
      <c r="C2" s="5" t="s">
        <v>1</v>
      </c>
    </row>
    <row r="3" spans="1:15" ht="15.75" customHeight="1" x14ac:dyDescent="0.15">
      <c r="A3" s="6" t="s">
        <v>2</v>
      </c>
      <c r="B3" s="7" t="str" cm="1">
        <f t="array" ref="B3">_xldudf_WISEPRICE(B4, "name")</f>
        <v>Microsoft Corporation</v>
      </c>
      <c r="C3" s="8" t="s">
        <v>3</v>
      </c>
      <c r="D3" s="9">
        <v>2010</v>
      </c>
      <c r="E3" s="9">
        <v>2011</v>
      </c>
      <c r="F3" s="9">
        <v>2012</v>
      </c>
      <c r="G3" s="9">
        <v>2013</v>
      </c>
      <c r="H3" s="9">
        <v>2014</v>
      </c>
      <c r="I3" s="9">
        <v>2015</v>
      </c>
      <c r="J3" s="9">
        <v>2016</v>
      </c>
      <c r="K3" s="9">
        <v>2017</v>
      </c>
      <c r="L3" s="9">
        <v>2018</v>
      </c>
      <c r="M3" s="9">
        <v>2019</v>
      </c>
      <c r="N3" s="9">
        <v>2020</v>
      </c>
      <c r="O3" s="9" t="s">
        <v>4</v>
      </c>
    </row>
    <row r="4" spans="1:15" ht="15.75" customHeight="1" x14ac:dyDescent="0.15">
      <c r="A4" s="7" t="s">
        <v>5</v>
      </c>
      <c r="B4" s="10" t="s">
        <v>54</v>
      </c>
      <c r="C4" s="6" t="s">
        <v>6</v>
      </c>
      <c r="D4" s="11" cm="1">
        <f t="array" ref="D4:O4">_xldudf_WISE(B4, C4, D3:O3)</f>
        <v>12.124921172014924</v>
      </c>
      <c r="E4" s="11">
        <v>10.048639308855291</v>
      </c>
      <c r="F4" s="11">
        <v>14.657641159382729</v>
      </c>
      <c r="G4" s="11">
        <v>12.200692951562001</v>
      </c>
      <c r="H4" s="11">
        <v>16.384453954788437</v>
      </c>
      <c r="I4" s="11">
        <v>31.439167405642579</v>
      </c>
      <c r="J4" s="11">
        <v>26.740623883795688</v>
      </c>
      <c r="K4" s="11">
        <v>26.682128265704584</v>
      </c>
      <c r="L4" s="11">
        <v>48.961983169392305</v>
      </c>
      <c r="M4" s="11">
        <v>27.444077370998979</v>
      </c>
      <c r="N4" s="11">
        <v>35.041642111515095</v>
      </c>
      <c r="O4" s="11">
        <v>28.400832999999999</v>
      </c>
    </row>
    <row r="5" spans="1:15" ht="15.75" customHeight="1" x14ac:dyDescent="0.15">
      <c r="A5" s="7" t="s">
        <v>7</v>
      </c>
      <c r="B5" s="4" cm="1">
        <f t="array" ref="B5">_xldudf_WISEPRICE(B4, "price")</f>
        <v>274.73</v>
      </c>
      <c r="C5" s="6" t="s">
        <v>8</v>
      </c>
      <c r="D5" s="11"/>
      <c r="E5" s="11"/>
      <c r="F5" s="11">
        <f t="shared" ref="F5:N5" si="0">AVERAGE(D4:F4)</f>
        <v>12.277067213417647</v>
      </c>
      <c r="G5" s="11">
        <f t="shared" si="0"/>
        <v>12.302324473266674</v>
      </c>
      <c r="H5" s="11">
        <f t="shared" si="0"/>
        <v>14.414262688577722</v>
      </c>
      <c r="I5" s="11">
        <f t="shared" si="0"/>
        <v>20.008104770664339</v>
      </c>
      <c r="J5" s="11">
        <f t="shared" si="0"/>
        <v>24.854748414742236</v>
      </c>
      <c r="K5" s="11">
        <f t="shared" si="0"/>
        <v>28.287306518380955</v>
      </c>
      <c r="L5" s="11">
        <f t="shared" si="0"/>
        <v>34.128245106297527</v>
      </c>
      <c r="M5" s="11">
        <f t="shared" si="0"/>
        <v>34.362729602031955</v>
      </c>
      <c r="N5" s="11">
        <f t="shared" si="0"/>
        <v>37.14923421730213</v>
      </c>
      <c r="O5" s="11">
        <f>AVERAGE(N4:O4)</f>
        <v>31.721237555757547</v>
      </c>
    </row>
    <row r="6" spans="1:15" ht="15.75" customHeight="1" x14ac:dyDescent="0.15">
      <c r="A6" s="7" t="s">
        <v>9</v>
      </c>
      <c r="B6" s="12" cm="1">
        <f t="array" ref="B6">_xldudf_WISEPRICE(B4, "market cap")</f>
        <v>2054713901056</v>
      </c>
      <c r="C6" s="6" t="s">
        <v>10</v>
      </c>
      <c r="D6" s="13" cm="1">
        <f t="array" ref="D6:O6">_xldudf_WISE(B4, "EPS", D3:O3)</f>
        <v>2.13</v>
      </c>
      <c r="E6" s="13">
        <v>2.73</v>
      </c>
      <c r="F6" s="13">
        <v>2.02</v>
      </c>
      <c r="G6" s="13">
        <v>2.61</v>
      </c>
      <c r="H6" s="13">
        <v>2.66</v>
      </c>
      <c r="I6" s="13">
        <v>1.49</v>
      </c>
      <c r="J6" s="13">
        <v>2.12</v>
      </c>
      <c r="K6" s="13">
        <v>2.74</v>
      </c>
      <c r="L6" s="13">
        <v>2.15</v>
      </c>
      <c r="M6" s="13">
        <v>5.1100000000000003</v>
      </c>
      <c r="N6" s="13">
        <v>5.82</v>
      </c>
      <c r="O6" s="13">
        <v>9.65</v>
      </c>
    </row>
    <row r="7" spans="1:15" ht="15.75" customHeight="1" x14ac:dyDescent="0.15">
      <c r="A7" s="4"/>
      <c r="B7" s="4"/>
      <c r="C7" s="6" t="s">
        <v>11</v>
      </c>
      <c r="D7" s="14"/>
      <c r="E7" s="14"/>
      <c r="F7" s="13">
        <f t="shared" ref="F7:N7" si="1">AVERAGE(D6:F6)</f>
        <v>2.293333333333333</v>
      </c>
      <c r="G7" s="13">
        <f t="shared" si="1"/>
        <v>2.4533333333333331</v>
      </c>
      <c r="H7" s="13">
        <f t="shared" si="1"/>
        <v>2.4300000000000002</v>
      </c>
      <c r="I7" s="13">
        <f t="shared" si="1"/>
        <v>2.2533333333333334</v>
      </c>
      <c r="J7" s="13">
        <f t="shared" si="1"/>
        <v>2.0900000000000003</v>
      </c>
      <c r="K7" s="13">
        <f t="shared" si="1"/>
        <v>2.1166666666666667</v>
      </c>
      <c r="L7" s="13">
        <f t="shared" si="1"/>
        <v>2.3366666666666664</v>
      </c>
      <c r="M7" s="13">
        <f t="shared" si="1"/>
        <v>3.3333333333333335</v>
      </c>
      <c r="N7" s="13">
        <f t="shared" si="1"/>
        <v>4.3600000000000003</v>
      </c>
      <c r="O7" s="13">
        <f>AVERAGE(N6:O6)</f>
        <v>7.7350000000000003</v>
      </c>
    </row>
    <row r="8" spans="1:15" ht="15.75" customHeight="1" x14ac:dyDescent="0.15">
      <c r="A8" s="7" t="s">
        <v>12</v>
      </c>
      <c r="B8" s="12" cm="1">
        <f t="array" ref="B8">_xldudf_WISE($B$4, A8, "TTM")</f>
        <v>192557000000</v>
      </c>
      <c r="C8" s="6" t="s">
        <v>13</v>
      </c>
      <c r="D8" s="15" cm="1">
        <f t="array" ref="D8">_xldudf_WISE($B$4, "Cost Of Revenue", D3)/_xldudf_WISE($B$4, "Average Inventory", D3)</f>
        <v>9.4079696394686909</v>
      </c>
      <c r="E8" s="15" cm="1">
        <f t="array" ref="E8">_xldudf_WISE($B$4, "Cost Of Revenue", E3)/_xldudf_WISE($B$4, "Average Inventory", E3)</f>
        <v>9.535965717783899</v>
      </c>
      <c r="F8" s="15" cm="1">
        <f t="array" ref="F8">_xldudf_WISE($B$4, "Cost Of Revenue", F3)/_xldudf_WISE($B$4, "Average Inventory", F3)</f>
        <v>11.563324538258575</v>
      </c>
      <c r="G8" s="15" cm="1">
        <f t="array" ref="G8">_xldudf_WISE($B$4, "Cost Of Revenue", G3)/_xldudf_WISE($B$4, "Average Inventory", G3)</f>
        <v>10.565614401252283</v>
      </c>
      <c r="H8" s="15" cm="1">
        <f t="array" ref="H8">_xldudf_WISE($B$4, "Cost Of Revenue", H3)/_xldudf_WISE($B$4, "Average Inventory", H3)</f>
        <v>11.826125137211855</v>
      </c>
      <c r="I8" s="15" cm="1">
        <f t="array" ref="I8">_xldudf_WISE($B$4, "Cost Of Revenue", I3)/_xldudf_WISE($B$4, "Average Inventory", I3)</f>
        <v>13.774442359808214</v>
      </c>
      <c r="J8" s="15" cm="1">
        <f t="array" ref="J8">_xldudf_WISE($B$4, "Cost Of Revenue", J3)/_xldudf_WISE($B$4, "Average Inventory", J3)</f>
        <v>15.812831644958997</v>
      </c>
      <c r="K8" s="15" cm="1">
        <f t="array" ref="K8">_xldudf_WISE($B$4, "Cost Of Revenue", K3)/_xldudf_WISE($B$4, "Average Inventory", K3)</f>
        <v>16.811089303238468</v>
      </c>
      <c r="L8" s="15" cm="1">
        <f t="array" ref="L8">_xldudf_WISE($B$4, "Cost Of Revenue", L3)/_xldudf_WISE($B$4, "Average Inventory", L3)</f>
        <v>16.832565284178187</v>
      </c>
      <c r="M8" s="15" cm="1">
        <f t="array" ref="M8">_xldudf_WISE($B$4, "Cost Of Revenue", M3)/_xldudf_WISE($B$4, "Average Inventory", M3)</f>
        <v>21.682668014148561</v>
      </c>
      <c r="N8" s="15" cm="1">
        <f t="array" ref="N8">_xldudf_WISE($B$4, "Cost Of Revenue", N3)/_xldudf_WISE($B$4, "Average Inventory", N3)</f>
        <v>24.315567282321901</v>
      </c>
      <c r="O8" s="15" cm="1">
        <f t="array" ref="O8">_xldudf_WISE($B$4, "Cost Of Revenue", O3)/_xldudf_WISE($B$4, "Average Inventory", O3)</f>
        <v>19.069517022961204</v>
      </c>
    </row>
    <row r="9" spans="1:15" ht="15.75" customHeight="1" x14ac:dyDescent="0.15">
      <c r="A9" s="7" t="s">
        <v>14</v>
      </c>
      <c r="B9" s="16">
        <f>B8/B6</f>
        <v>9.3714750214634365E-2</v>
      </c>
      <c r="C9" s="17" t="s">
        <v>15</v>
      </c>
      <c r="D9" s="18" cm="1">
        <f t="array" ref="D9:O9">_xldudf_WISE(B4, "Weighted Average Shs Out Dil", D3:O3)</f>
        <v>8927000000</v>
      </c>
      <c r="E9" s="18">
        <v>8593000000</v>
      </c>
      <c r="F9" s="18">
        <v>8506000000</v>
      </c>
      <c r="G9" s="18">
        <v>8470000000</v>
      </c>
      <c r="H9" s="18">
        <v>8399000000</v>
      </c>
      <c r="I9" s="18">
        <v>8254000000</v>
      </c>
      <c r="J9" s="18">
        <v>8013000000</v>
      </c>
      <c r="K9" s="18">
        <v>7832000000</v>
      </c>
      <c r="L9" s="18">
        <v>7794000000</v>
      </c>
      <c r="M9" s="18">
        <v>7753000000</v>
      </c>
      <c r="N9" s="18">
        <v>7683000000</v>
      </c>
      <c r="O9" s="18">
        <v>30237000000</v>
      </c>
    </row>
    <row r="10" spans="1:15" ht="15.75" customHeight="1" x14ac:dyDescent="0.15">
      <c r="A10" s="7" t="s">
        <v>16</v>
      </c>
      <c r="B10" s="16" cm="1">
        <f t="array" ref="B10">_xldudf_WISE($B$4, "EBITDA", "TTM")/_xldudf_WISE($B$4, "Enterprise Value", "TTM")</f>
        <v>4.6274773690566817E-2</v>
      </c>
      <c r="C10" s="6" t="s">
        <v>12</v>
      </c>
      <c r="D10" s="19" cm="1">
        <f t="array" ref="D10:O10">_xldudf_WISE(B4,C10,D3:O3)</f>
        <v>62484000000</v>
      </c>
      <c r="E10" s="19">
        <v>69943000000</v>
      </c>
      <c r="F10" s="19">
        <v>73723000000</v>
      </c>
      <c r="G10" s="19">
        <v>77849000000</v>
      </c>
      <c r="H10" s="19">
        <v>86833000000</v>
      </c>
      <c r="I10" s="19">
        <v>93580000000</v>
      </c>
      <c r="J10" s="19">
        <v>85320000000</v>
      </c>
      <c r="K10" s="19">
        <v>89950000000</v>
      </c>
      <c r="L10" s="19">
        <v>110360000000</v>
      </c>
      <c r="M10" s="19">
        <v>125843000000</v>
      </c>
      <c r="N10" s="19">
        <v>143015000000</v>
      </c>
      <c r="O10" s="19">
        <v>192557000000</v>
      </c>
    </row>
    <row r="11" spans="1:15" ht="15.75" customHeight="1" x14ac:dyDescent="0.15">
      <c r="A11" s="7" t="s">
        <v>17</v>
      </c>
      <c r="B11" s="16">
        <f>O32/B5</f>
        <v>4.0839564048505694E-2</v>
      </c>
      <c r="C11" s="17" t="s">
        <v>18</v>
      </c>
      <c r="D11" s="20"/>
      <c r="E11" s="20"/>
      <c r="F11" s="20">
        <f t="shared" ref="F11:N11" si="2">AVERAGE(D10:F10)</f>
        <v>68716666666.666664</v>
      </c>
      <c r="G11" s="20">
        <f t="shared" si="2"/>
        <v>73838333333.333328</v>
      </c>
      <c r="H11" s="20">
        <f t="shared" si="2"/>
        <v>79468333333.333328</v>
      </c>
      <c r="I11" s="20">
        <f t="shared" si="2"/>
        <v>86087333333.333328</v>
      </c>
      <c r="J11" s="20">
        <f t="shared" si="2"/>
        <v>88577666666.666672</v>
      </c>
      <c r="K11" s="20">
        <f t="shared" si="2"/>
        <v>89616666666.666672</v>
      </c>
      <c r="L11" s="20">
        <f t="shared" si="2"/>
        <v>95210000000</v>
      </c>
      <c r="M11" s="20">
        <f t="shared" si="2"/>
        <v>108717666666.66667</v>
      </c>
      <c r="N11" s="20">
        <f t="shared" si="2"/>
        <v>126406000000</v>
      </c>
      <c r="O11" s="20">
        <f>AVERAGE(N10:O10)</f>
        <v>167786000000</v>
      </c>
    </row>
    <row r="12" spans="1:15" ht="15.75" customHeight="1" x14ac:dyDescent="0.15">
      <c r="A12" s="7" t="s">
        <v>19</v>
      </c>
      <c r="B12" s="16">
        <f>O31/B5</f>
        <v>7.9018409037928172E-2</v>
      </c>
      <c r="C12" s="6" t="s">
        <v>20</v>
      </c>
      <c r="D12" s="19" cm="1">
        <f t="array" ref="D12:O12">_xldudf_WISE(B4, C12, D3:O3)</f>
        <v>50089000000</v>
      </c>
      <c r="E12" s="19">
        <v>54366000000</v>
      </c>
      <c r="F12" s="19">
        <v>56193000000</v>
      </c>
      <c r="G12" s="19">
        <v>57600000000</v>
      </c>
      <c r="H12" s="19">
        <v>59899000000</v>
      </c>
      <c r="I12" s="19">
        <v>60542000000</v>
      </c>
      <c r="J12" s="19">
        <v>52540000000</v>
      </c>
      <c r="K12" s="19">
        <v>55689000000</v>
      </c>
      <c r="L12" s="19">
        <v>72007000000</v>
      </c>
      <c r="M12" s="19">
        <v>82933000000</v>
      </c>
      <c r="N12" s="19">
        <v>96937000000</v>
      </c>
      <c r="O12" s="19">
        <v>132345000000</v>
      </c>
    </row>
    <row r="13" spans="1:15" ht="15.75" customHeight="1" x14ac:dyDescent="0.15">
      <c r="A13" s="6" t="s">
        <v>21</v>
      </c>
      <c r="B13" s="16">
        <f>O28/B5</f>
        <v>3.5141279647271879E-2</v>
      </c>
      <c r="C13" s="17" t="s">
        <v>22</v>
      </c>
      <c r="D13" s="20"/>
      <c r="E13" s="20"/>
      <c r="F13" s="20">
        <f t="shared" ref="F13:N13" si="3">AVERAGE(D12:F12)</f>
        <v>53549333333.333336</v>
      </c>
      <c r="G13" s="20">
        <f t="shared" si="3"/>
        <v>56053000000</v>
      </c>
      <c r="H13" s="20">
        <f t="shared" si="3"/>
        <v>57897333333.333336</v>
      </c>
      <c r="I13" s="20">
        <f t="shared" si="3"/>
        <v>59347000000</v>
      </c>
      <c r="J13" s="20">
        <f t="shared" si="3"/>
        <v>57660333333.333336</v>
      </c>
      <c r="K13" s="20">
        <f t="shared" si="3"/>
        <v>56257000000</v>
      </c>
      <c r="L13" s="20">
        <f t="shared" si="3"/>
        <v>60078666666.666664</v>
      </c>
      <c r="M13" s="20">
        <f t="shared" si="3"/>
        <v>70209666666.666672</v>
      </c>
      <c r="N13" s="20">
        <f t="shared" si="3"/>
        <v>83959000000</v>
      </c>
      <c r="O13" s="20">
        <f>AVERAGE(N12:O12)</f>
        <v>114641000000</v>
      </c>
    </row>
    <row r="14" spans="1:15" ht="15.75" customHeight="1" x14ac:dyDescent="0.15">
      <c r="A14" s="7" t="s">
        <v>23</v>
      </c>
      <c r="B14" s="16">
        <f>O20/B5</f>
        <v>1.0487045207371164E-2</v>
      </c>
      <c r="C14" s="6" t="s">
        <v>24</v>
      </c>
      <c r="D14" s="21" cm="1">
        <f t="array" ref="D14:O17">_xldudf_WISE(B4, C14:C17, D3:O3)</f>
        <v>0.80162921707957235</v>
      </c>
      <c r="E14" s="21">
        <v>0.77729007906438097</v>
      </c>
      <c r="F14" s="21">
        <v>0.76221803236439101</v>
      </c>
      <c r="G14" s="21">
        <v>0.7398938971598864</v>
      </c>
      <c r="H14" s="21">
        <v>0.68981838701876019</v>
      </c>
      <c r="I14" s="21">
        <v>0.64695447745244705</v>
      </c>
      <c r="J14" s="21">
        <v>0.61579934364744493</v>
      </c>
      <c r="K14" s="21">
        <v>0.61911061700944969</v>
      </c>
      <c r="L14" s="21">
        <v>0.65247372236317502</v>
      </c>
      <c r="M14" s="21">
        <v>0.65901957200638894</v>
      </c>
      <c r="N14" s="21">
        <v>0.67781001992797962</v>
      </c>
      <c r="O14" s="21">
        <v>2.7515082187252031</v>
      </c>
    </row>
    <row r="15" spans="1:15" ht="15.75" customHeight="1" x14ac:dyDescent="0.15">
      <c r="A15" s="7" t="s">
        <v>25</v>
      </c>
      <c r="B15" s="16">
        <f>O22/B5</f>
        <v>3.0869870104190233E-2</v>
      </c>
      <c r="C15" s="6" t="s">
        <v>26</v>
      </c>
      <c r="D15" s="21">
        <v>0.4455060495486845</v>
      </c>
      <c r="E15" s="21">
        <v>0.44510530003002446</v>
      </c>
      <c r="F15" s="21">
        <v>0.34743567136443171</v>
      </c>
      <c r="G15" s="21">
        <v>0.40123829464733007</v>
      </c>
      <c r="H15" s="21">
        <v>0.38728363640551405</v>
      </c>
      <c r="I15" s="21">
        <v>0.26976918144902756</v>
      </c>
      <c r="J15" s="21">
        <v>0.3236755743084857</v>
      </c>
      <c r="K15" s="21">
        <v>0.37964424680377989</v>
      </c>
      <c r="L15" s="21">
        <v>0.44824211670895259</v>
      </c>
      <c r="M15" s="21">
        <v>0.46133674499177546</v>
      </c>
      <c r="N15" s="21">
        <v>0.47843233227283849</v>
      </c>
      <c r="O15" s="21">
        <v>2.0492233384821135</v>
      </c>
    </row>
    <row r="16" spans="1:15" ht="15.75" customHeight="1" x14ac:dyDescent="0.15">
      <c r="A16" s="7" t="s">
        <v>27</v>
      </c>
      <c r="B16" s="16" cm="1">
        <f t="array" ref="B16">_xldudf_WISE($B$4, "Net Change In cash", "TTM")/B6</f>
        <v>-5.859696570803439E-4</v>
      </c>
      <c r="C16" s="6" t="s">
        <v>28</v>
      </c>
      <c r="D16" s="21">
        <v>0.3856667306830549</v>
      </c>
      <c r="E16" s="21">
        <v>0.38833049769097694</v>
      </c>
      <c r="F16" s="21">
        <v>0.29519959849707689</v>
      </c>
      <c r="G16" s="21">
        <v>0.34379375457616668</v>
      </c>
      <c r="H16" s="21">
        <v>0.31968260914629232</v>
      </c>
      <c r="I16" s="21">
        <v>0.19406924556529173</v>
      </c>
      <c r="J16" s="21">
        <v>0.23654477262072199</v>
      </c>
      <c r="K16" s="21">
        <v>0.24820455808782657</v>
      </c>
      <c r="L16" s="21">
        <v>0.31766944545125048</v>
      </c>
      <c r="M16" s="21">
        <v>0.3413698020549415</v>
      </c>
      <c r="N16" s="21">
        <v>0.37030381428521486</v>
      </c>
      <c r="O16" s="21">
        <v>1.7029662552956779</v>
      </c>
    </row>
    <row r="17" spans="1:19" ht="15.75" customHeight="1" x14ac:dyDescent="0.15">
      <c r="A17" s="7" t="s">
        <v>29</v>
      </c>
      <c r="B17" s="16">
        <f>O33/B5</f>
        <v>-2.1327767567266048E-3</v>
      </c>
      <c r="C17" s="17" t="s">
        <v>30</v>
      </c>
      <c r="D17" s="22">
        <v>0.30023686063632288</v>
      </c>
      <c r="E17" s="22">
        <v>0.3309838010951775</v>
      </c>
      <c r="F17" s="22">
        <v>0.23029448069123612</v>
      </c>
      <c r="G17" s="22">
        <v>0.28083854641678119</v>
      </c>
      <c r="H17" s="22">
        <v>0.25421210829983992</v>
      </c>
      <c r="I17" s="22">
        <v>0.13029493481513144</v>
      </c>
      <c r="J17" s="22">
        <v>0.196882325363338</v>
      </c>
      <c r="K17" s="22">
        <v>0.23573096164535853</v>
      </c>
      <c r="L17" s="22">
        <v>0.15015404131931859</v>
      </c>
      <c r="M17" s="22">
        <v>0.31181710544090652</v>
      </c>
      <c r="N17" s="22">
        <v>0.30962486452470023</v>
      </c>
      <c r="O17" s="22">
        <v>1.5107442729692546</v>
      </c>
      <c r="S17" s="23"/>
    </row>
    <row r="18" spans="1:19" ht="15.75" customHeight="1" x14ac:dyDescent="0.15">
      <c r="A18" s="7" t="s">
        <v>31</v>
      </c>
      <c r="B18" s="16" cm="1">
        <f t="array" ref="B18">_xldudf_WISE($B$4, "Cash and Cash equivalents", "TTM")/B6</f>
        <v>6.0825986496595829E-3</v>
      </c>
      <c r="C18" s="6" t="s">
        <v>32</v>
      </c>
      <c r="D18" s="21" cm="1">
        <f t="array" ref="D18">_xldudf_WISE($B$4, "Operating Cash Flow", D3)/D10</f>
        <v>0.38526662825683378</v>
      </c>
      <c r="E18" s="21" cm="1">
        <f t="array" ref="E18">_xldudf_WISE($B$4, "Operating Cash Flow", E3)/E10</f>
        <v>0.38594283916903765</v>
      </c>
      <c r="F18" s="21" cm="1">
        <f t="array" ref="F18">_xldudf_WISE($B$4, "Operating Cash Flow", F3)/F10</f>
        <v>0.42898417047597087</v>
      </c>
      <c r="G18" s="21" cm="1">
        <f t="array" ref="G18">_xldudf_WISE($B$4, "Operating Cash Flow", G3)/G10</f>
        <v>0.37037084612519106</v>
      </c>
      <c r="H18" s="21" cm="1">
        <f t="array" ref="H18">_xldudf_WISE($B$4, "Operating Cash Flow", H3)/H10</f>
        <v>0.37118376654037061</v>
      </c>
      <c r="I18" s="21" cm="1">
        <f t="array" ref="I18">_xldudf_WISE($B$4, "Operating Cash Flow", I3)/I10</f>
        <v>0.31075016029066038</v>
      </c>
      <c r="J18" s="21" cm="1">
        <f t="array" ref="J18">_xldudf_WISE($B$4, "Operating Cash Flow", J3)/J10</f>
        <v>0.39058837318330991</v>
      </c>
      <c r="K18" s="21" cm="1">
        <f t="array" ref="K18">_xldudf_WISE($B$4, "Operating Cash Flow", K3)/K10</f>
        <v>0.43921067259588659</v>
      </c>
      <c r="L18" s="21" cm="1">
        <f t="array" ref="L18">_xldudf_WISE($B$4, "Operating Cash Flow", L3)/L10</f>
        <v>0.39764407393983325</v>
      </c>
      <c r="M18" s="21" cm="1">
        <f t="array" ref="M18">_xldudf_WISE($B$4, "Operating Cash Flow", M3)/M10</f>
        <v>0.41468337531686306</v>
      </c>
      <c r="N18" s="21" cm="1">
        <f t="array" ref="N18">_xldudf_WISE($B$4, "Operating Cash Flow", N3)/N10</f>
        <v>0.42425619690242283</v>
      </c>
      <c r="O18" s="21" cm="1">
        <f t="array" ref="O18">_xldudf_WISE($B$4, "Operating Cash Flow", O3)/O10</f>
        <v>0.45241668700696419</v>
      </c>
    </row>
    <row r="19" spans="1:19" ht="15.75" customHeight="1" x14ac:dyDescent="0.15">
      <c r="A19" s="7" t="s">
        <v>33</v>
      </c>
      <c r="B19" s="16" cm="1">
        <f t="array" ref="B19">((_xldudf_WISE($B$4, "Cash and cash equivalents", "TTM"))-(_xldudf_WISE($B$4, "Total Debt", "TTM")))/B6</f>
        <v>-2.3742964884272903E-2</v>
      </c>
      <c r="C19" s="17" t="s">
        <v>34</v>
      </c>
      <c r="D19" s="22" cm="1">
        <f t="array" ref="D19">_xldudf_WISE($B$4, "Free Cash Flow", D3)/D10</f>
        <v>0.35362652839126818</v>
      </c>
      <c r="E19" s="22" cm="1">
        <f t="array" ref="E19">_xldudf_WISE($B$4, "Free Cash Flow", E3)/E10</f>
        <v>0.35227256480276797</v>
      </c>
      <c r="F19" s="22" cm="1">
        <f t="array" ref="F19">_xldudf_WISE($B$4, "Free Cash Flow", F3)/F10</f>
        <v>0.39771848676803712</v>
      </c>
      <c r="G19" s="22" cm="1">
        <f t="array" ref="G19">_xldudf_WISE($B$4, "Free Cash Flow", G3)/G10</f>
        <v>0.3156880627882182</v>
      </c>
      <c r="H19" s="22" cm="1">
        <f t="array" ref="H19">_xldudf_WISE($B$4, "Free Cash Flow", H3)/H10</f>
        <v>0.3080165374915067</v>
      </c>
      <c r="I19" s="22" cm="1">
        <f t="array" ref="I19">_xldudf_WISE($B$4, "Free Cash Flow", I3)/I10</f>
        <v>0.24723231459713613</v>
      </c>
      <c r="J19" s="22" cm="1">
        <f t="array" ref="J19">_xldudf_WISE($B$4, "Free Cash Flow", J3)/J10</f>
        <v>0.29280356305672761</v>
      </c>
      <c r="K19" s="22" cm="1">
        <f t="array" ref="K19">_xldudf_WISE($B$4, "Free Cash Flow", K3)/K10</f>
        <v>0.34883824346859366</v>
      </c>
      <c r="L19" s="22" cm="1">
        <f t="array" ref="L19">_xldudf_WISE($B$4, "Free Cash Flow", L3)/L10</f>
        <v>0.29224356650960492</v>
      </c>
      <c r="M19" s="22" cm="1">
        <f t="array" ref="M19">_xldudf_WISE($B$4, "Free Cash Flow", M3)/M10</f>
        <v>0.30402962421429874</v>
      </c>
      <c r="N19" s="22" cm="1">
        <f t="array" ref="N19">_xldudf_WISE($B$4, "Free Cash Flow", N3)/N10</f>
        <v>0.31628850120616719</v>
      </c>
      <c r="O19" s="22" cm="1">
        <f t="array" ref="O19">_xldudf_WISE($B$4, "Free Cash Flow", O3)/O10</f>
        <v>0.33054627980286355</v>
      </c>
    </row>
    <row r="20" spans="1:19" ht="15.75" customHeight="1" x14ac:dyDescent="0.15">
      <c r="A20" s="7" t="s">
        <v>35</v>
      </c>
      <c r="B20" s="16" cm="1">
        <f t="array" ref="B20">_xldudf_WISE($B$4, "Graham Net Net", "TTM")</f>
        <v>-6.779780146568954</v>
      </c>
      <c r="C20" s="6" t="s">
        <v>36</v>
      </c>
      <c r="D20" s="13" cm="1">
        <f t="array" ref="D20">_xldudf_WISE($B$4, "Operating Cash Flow", D3)/D9</f>
        <v>2.6966506105074495</v>
      </c>
      <c r="E20" s="13" cm="1">
        <f t="array" ref="E20">_xldudf_WISE($B$4, "Operating Cash Flow", E3)/E9</f>
        <v>3.1413941580356104</v>
      </c>
      <c r="F20" s="13" cm="1">
        <f t="array" ref="F20">_xldudf_WISE($B$4, "Operating Cash Flow", F3)/F9</f>
        <v>3.7180813543381142</v>
      </c>
      <c r="G20" s="13" cm="1">
        <f t="array" ref="G20">_xldudf_WISE($B$4, "Operating Cash Flow", G3)/G9</f>
        <v>3.4041322314049585</v>
      </c>
      <c r="H20" s="13" cm="1">
        <f t="array" ref="H20">_xldudf_WISE($B$4, "Operating Cash Flow", H3)/H9</f>
        <v>3.837480652458626</v>
      </c>
      <c r="I20" s="13" cm="1">
        <f t="array" ref="I20">_xldudf_WISE($B$4, "Operating Cash Flow", I3)/I9</f>
        <v>3.5231402956142475</v>
      </c>
      <c r="J20" s="13" cm="1">
        <f t="array" ref="J20">_xldudf_WISE($B$4, "Operating Cash Flow", J3)/J9</f>
        <v>4.1588668413827534</v>
      </c>
      <c r="K20" s="13" cm="1">
        <f t="array" ref="K20">_xldudf_WISE($B$4, "Operating Cash Flow", K3)/K9</f>
        <v>5.0443054136874359</v>
      </c>
      <c r="L20" s="13" cm="1">
        <f t="array" ref="L20">_xldudf_WISE($B$4, "Operating Cash Flow", L3)/L9</f>
        <v>5.6304849884526558</v>
      </c>
      <c r="M20" s="13" cm="1">
        <f t="array" ref="M20">_xldudf_WISE($B$4, "Operating Cash Flow", M3)/M9</f>
        <v>6.7309428608280664</v>
      </c>
      <c r="N20" s="13" cm="1">
        <f t="array" ref="N20">_xldudf_WISE($B$4, "Operating Cash Flow", N3)/N9</f>
        <v>7.8973057399453337</v>
      </c>
      <c r="O20" s="13" cm="1">
        <f t="array" ref="O20">_xldudf_WISE($B$4, "Operating Cash Flow", O3)/O9</f>
        <v>2.8811059298210799</v>
      </c>
    </row>
    <row r="21" spans="1:19" ht="15.75" customHeight="1" x14ac:dyDescent="0.15">
      <c r="A21" s="7" t="s">
        <v>37</v>
      </c>
      <c r="B21" s="16">
        <f>O30/B5</f>
        <v>4.1483874234085068E-2</v>
      </c>
      <c r="C21" s="6" t="s">
        <v>38</v>
      </c>
      <c r="D21" s="13"/>
      <c r="E21" s="13"/>
      <c r="F21" s="13">
        <f t="shared" ref="F21:N21" si="4">AVERAGE(D20:F20)</f>
        <v>3.185375374293725</v>
      </c>
      <c r="G21" s="13">
        <f t="shared" si="4"/>
        <v>3.421202581259561</v>
      </c>
      <c r="H21" s="13">
        <f t="shared" si="4"/>
        <v>3.6532314127338998</v>
      </c>
      <c r="I21" s="13">
        <f t="shared" si="4"/>
        <v>3.5882510598259443</v>
      </c>
      <c r="J21" s="13">
        <f t="shared" si="4"/>
        <v>3.8398292631518758</v>
      </c>
      <c r="K21" s="13">
        <f t="shared" si="4"/>
        <v>4.2421041835614792</v>
      </c>
      <c r="L21" s="13">
        <f t="shared" si="4"/>
        <v>4.9445524145076147</v>
      </c>
      <c r="M21" s="13">
        <f t="shared" si="4"/>
        <v>5.8019110876560527</v>
      </c>
      <c r="N21" s="13">
        <f t="shared" si="4"/>
        <v>6.7529111964086859</v>
      </c>
      <c r="O21" s="13">
        <f>AVERAGE(N20:O20)</f>
        <v>5.3892058348832066</v>
      </c>
    </row>
    <row r="22" spans="1:19" ht="15.75" customHeight="1" x14ac:dyDescent="0.15">
      <c r="A22" s="7" t="s">
        <v>39</v>
      </c>
      <c r="B22" s="16" cm="1">
        <f t="array" ref="B22">B8/_xldudf_WISE($B$4, "Total Liabilities", "TTM")</f>
        <v>1.0598514995899451</v>
      </c>
      <c r="C22" s="6" t="s">
        <v>40</v>
      </c>
      <c r="D22" s="13" cm="1">
        <f t="array" ref="D22">_xldudf_WISE($B$4, "Free Cash Flow Per Share", D3)</f>
        <v>2.5072052649495062</v>
      </c>
      <c r="E22" s="13" cm="1">
        <f t="array" ref="E22">_xldudf_WISE($B$4, "Free Cash Flow Per Share", E3)</f>
        <v>2.9021201413427562</v>
      </c>
      <c r="F22" s="13" cm="1">
        <f t="array" ref="F22">_xldudf_WISE($B$4, "Free Cash Flow Per Share", F3)</f>
        <v>3.4922582181991424</v>
      </c>
      <c r="G22" s="13" cm="1">
        <f t="array" ref="G22">_xldudf_WISE($B$4, "Free Cash Flow Per Share", G3)</f>
        <v>2.9344477611940301</v>
      </c>
      <c r="H22" s="13" cm="1">
        <f t="array" ref="H22">_xldudf_WISE($B$4, "Free Cash Flow Per Share", H3)</f>
        <v>3.2227979274611398</v>
      </c>
      <c r="I22" s="13" cm="1">
        <f t="array" ref="I22">_xldudf_WISE($B$4, "Free Cash Flow Per Share", I3)</f>
        <v>2.8293995352818881</v>
      </c>
      <c r="J22" s="13" cm="1">
        <f t="array" ref="J22">_xldudf_WISE($B$4, "Free Cash Flow Per Share", J3)</f>
        <v>3.1523028391167194</v>
      </c>
      <c r="K22" s="13" cm="1">
        <f t="array" ref="K22">_xldudf_WISE($B$4, "Free Cash Flow Per Share", K3)</f>
        <v>4.050864962561322</v>
      </c>
      <c r="L22" s="13" cm="1">
        <f t="array" ref="L22">_xldudf_WISE($B$4, "Free Cash Flow Per Share", L3)</f>
        <v>4.1885714285714286</v>
      </c>
      <c r="M22" s="13" cm="1">
        <f t="array" ref="M22">_xldudf_WISE($B$4, "Free Cash Flow Per Share", M3)</f>
        <v>4.9863156522872414</v>
      </c>
      <c r="N22" s="13" cm="1">
        <f t="array" ref="N22">_xldudf_WISE($B$4, "Free Cash Flow Per Share", N3)</f>
        <v>5.9440210249671486</v>
      </c>
      <c r="O22" s="13" cm="1">
        <f t="array" ref="O22">_xldudf_WISE($B$4, "Free Cash Flow Per Share", O3)</f>
        <v>8.4808794137241836</v>
      </c>
    </row>
    <row r="23" spans="1:19" ht="15.75" customHeight="1" x14ac:dyDescent="0.15">
      <c r="A23" s="4"/>
      <c r="B23" s="4"/>
      <c r="C23" s="17" t="s">
        <v>41</v>
      </c>
      <c r="D23" s="24"/>
      <c r="E23" s="24"/>
      <c r="F23" s="24">
        <f t="shared" ref="F23:N23" si="5">AVERAGE(D22:F22)</f>
        <v>2.9671945414971348</v>
      </c>
      <c r="G23" s="24">
        <f t="shared" si="5"/>
        <v>3.1096087069119762</v>
      </c>
      <c r="H23" s="24">
        <f t="shared" si="5"/>
        <v>3.216501302284771</v>
      </c>
      <c r="I23" s="24">
        <f t="shared" si="5"/>
        <v>2.9955484079790193</v>
      </c>
      <c r="J23" s="24">
        <f t="shared" si="5"/>
        <v>3.0681667672865824</v>
      </c>
      <c r="K23" s="24">
        <f t="shared" si="5"/>
        <v>3.3441891123199761</v>
      </c>
      <c r="L23" s="24">
        <f t="shared" si="5"/>
        <v>3.7972464100831567</v>
      </c>
      <c r="M23" s="24">
        <f t="shared" si="5"/>
        <v>4.4085840144733304</v>
      </c>
      <c r="N23" s="24">
        <f t="shared" si="5"/>
        <v>5.0396360352752732</v>
      </c>
      <c r="O23" s="24">
        <f>AVERAGE(N22:O22)</f>
        <v>7.2124502193456657</v>
      </c>
    </row>
    <row r="24" spans="1:19" ht="15.75" customHeight="1" x14ac:dyDescent="0.15">
      <c r="A24" s="4"/>
      <c r="B24" s="4"/>
      <c r="C24" s="6" t="s">
        <v>42</v>
      </c>
      <c r="D24" s="13">
        <f t="shared" ref="D24:O24" si="6">D10/D9</f>
        <v>6.99943990142265</v>
      </c>
      <c r="E24" s="13">
        <f t="shared" si="6"/>
        <v>8.1395321773536597</v>
      </c>
      <c r="F24" s="13">
        <f t="shared" si="6"/>
        <v>8.6671761109804848</v>
      </c>
      <c r="G24" s="13">
        <f t="shared" si="6"/>
        <v>9.1911452184179456</v>
      </c>
      <c r="H24" s="13">
        <f t="shared" si="6"/>
        <v>10.338492677699726</v>
      </c>
      <c r="I24" s="13">
        <f t="shared" si="6"/>
        <v>11.337533317179549</v>
      </c>
      <c r="J24" s="13">
        <f t="shared" si="6"/>
        <v>10.647697491576189</v>
      </c>
      <c r="K24" s="13">
        <f t="shared" si="6"/>
        <v>11.484933605720123</v>
      </c>
      <c r="L24" s="13">
        <f t="shared" si="6"/>
        <v>14.1596099563767</v>
      </c>
      <c r="M24" s="13">
        <f t="shared" si="6"/>
        <v>16.231523281310462</v>
      </c>
      <c r="N24" s="13">
        <f t="shared" si="6"/>
        <v>18.614473512950671</v>
      </c>
      <c r="O24" s="13">
        <f t="shared" si="6"/>
        <v>6.3682574329463906</v>
      </c>
    </row>
    <row r="25" spans="1:19" ht="15.75" customHeight="1" x14ac:dyDescent="0.15">
      <c r="A25" s="4"/>
      <c r="B25" s="4"/>
      <c r="C25" s="6" t="s">
        <v>43</v>
      </c>
      <c r="D25" s="14"/>
      <c r="E25" s="14"/>
      <c r="F25" s="13">
        <f t="shared" ref="F25:N25" si="7">AVERAGE(D24:F24)</f>
        <v>7.9353827299189312</v>
      </c>
      <c r="G25" s="13">
        <f t="shared" si="7"/>
        <v>8.6659511689173616</v>
      </c>
      <c r="H25" s="13">
        <f t="shared" si="7"/>
        <v>9.3989380023660516</v>
      </c>
      <c r="I25" s="13">
        <f t="shared" si="7"/>
        <v>10.289057071099073</v>
      </c>
      <c r="J25" s="13">
        <f t="shared" si="7"/>
        <v>10.774574495485155</v>
      </c>
      <c r="K25" s="13">
        <f t="shared" si="7"/>
        <v>11.156721471491954</v>
      </c>
      <c r="L25" s="13">
        <f t="shared" si="7"/>
        <v>12.097413684557671</v>
      </c>
      <c r="M25" s="13">
        <f t="shared" si="7"/>
        <v>13.958688947802429</v>
      </c>
      <c r="N25" s="13">
        <f t="shared" si="7"/>
        <v>16.335202250212614</v>
      </c>
      <c r="O25" s="13">
        <f>AVERAGE(N24:O24)</f>
        <v>12.49136547294853</v>
      </c>
    </row>
    <row r="26" spans="1:19" ht="15.75" customHeight="1" x14ac:dyDescent="0.15">
      <c r="A26" s="4"/>
      <c r="B26" s="4"/>
      <c r="C26" s="6" t="s">
        <v>44</v>
      </c>
      <c r="D26" s="13" cm="1">
        <f t="array" ref="D26">_xldudf_WISE($B$4, "EBITDA", D3)/D9</f>
        <v>3.1182928195362383</v>
      </c>
      <c r="E26" s="13" cm="1">
        <f t="array" ref="E26">_xldudf_WISE($B$4, "EBITDA", E3)/E9</f>
        <v>3.6229489119050391</v>
      </c>
      <c r="F26" s="13" cm="1">
        <f t="array" ref="F26">_xldudf_WISE($B$4, "EBITDA", F3)/F9</f>
        <v>3.011286150952269</v>
      </c>
      <c r="G26" s="13" cm="1">
        <f t="array" ref="G26">_xldudf_WISE($B$4, "EBITDA", G3)/G9</f>
        <v>3.6878394332939788</v>
      </c>
      <c r="H26" s="13" cm="1">
        <f t="array" ref="H26">_xldudf_WISE($B$4, "EBITDA", H3)/H9</f>
        <v>4.0039290391713296</v>
      </c>
      <c r="I26" s="13" cm="1">
        <f t="array" ref="I26">_xldudf_WISE($B$4, "EBITDA", I3)/I9</f>
        <v>3.0585170826266053</v>
      </c>
      <c r="J26" s="13" cm="1">
        <f t="array" ref="J26">_xldudf_WISE($B$4, "EBITDA", J3)/J9</f>
        <v>3.4463996006489457</v>
      </c>
      <c r="K26" s="13" cm="1">
        <f t="array" ref="K26">_xldudf_WISE($B$4, "EBITDA", K3)/K9</f>
        <v>4.3601889683350361</v>
      </c>
      <c r="L26" s="13" cm="1">
        <f t="array" ref="L26">_xldudf_WISE($B$4, "EBITDA", L3)/L9</f>
        <v>6.3469335386194512</v>
      </c>
      <c r="M26" s="13" cm="1">
        <f t="array" ref="M26">_xldudf_WISE($B$4, "EBITDA", M3)/M9</f>
        <v>7.4881981168579905</v>
      </c>
      <c r="N26" s="13" cm="1">
        <f t="array" ref="N26">_xldudf_WISE($B$4, "EBITDA", N3)/N9</f>
        <v>8.905765976831967</v>
      </c>
      <c r="O26" s="13" cm="1">
        <f t="array" ref="O26">_xldudf_WISE($B$4, "EBITDA", O3)/O9</f>
        <v>3.2602109997684954</v>
      </c>
    </row>
    <row r="27" spans="1:19" ht="15.75" customHeight="1" x14ac:dyDescent="0.15">
      <c r="A27" s="4"/>
      <c r="B27" s="4"/>
      <c r="C27" s="6" t="s">
        <v>45</v>
      </c>
      <c r="D27" s="13"/>
      <c r="E27" s="13"/>
      <c r="F27" s="13">
        <f t="shared" ref="F27:N27" si="8">AVERAGE(D26:F26)</f>
        <v>3.2508426274645159</v>
      </c>
      <c r="G27" s="13">
        <f t="shared" si="8"/>
        <v>3.4406914987170958</v>
      </c>
      <c r="H27" s="13">
        <f t="shared" si="8"/>
        <v>3.5676848744725262</v>
      </c>
      <c r="I27" s="13">
        <f t="shared" si="8"/>
        <v>3.5834285183639714</v>
      </c>
      <c r="J27" s="13">
        <f t="shared" si="8"/>
        <v>3.5029485741489599</v>
      </c>
      <c r="K27" s="13">
        <f t="shared" si="8"/>
        <v>3.621701883870196</v>
      </c>
      <c r="L27" s="13">
        <f t="shared" si="8"/>
        <v>4.7178407025344775</v>
      </c>
      <c r="M27" s="13">
        <f t="shared" si="8"/>
        <v>6.065106874604159</v>
      </c>
      <c r="N27" s="13">
        <f t="shared" si="8"/>
        <v>7.5802992107698026</v>
      </c>
      <c r="O27" s="13">
        <f>AVERAGE(N26:O26)</f>
        <v>6.0829884883002308</v>
      </c>
    </row>
    <row r="28" spans="1:19" ht="15.75" customHeight="1" x14ac:dyDescent="0.15">
      <c r="A28" s="4"/>
      <c r="B28" s="4"/>
      <c r="C28" s="6" t="s">
        <v>46</v>
      </c>
      <c r="D28" s="13" cm="1">
        <f t="array" ref="D28:O28">_xldudf_WISE(B4,C28,D3:O3)</f>
        <v>2.1286735504368548</v>
      </c>
      <c r="E28" s="13">
        <v>2.7267373380447584</v>
      </c>
      <c r="F28" s="13">
        <v>2.0221534063839925</v>
      </c>
      <c r="G28" s="13">
        <v>2.610507462686567</v>
      </c>
      <c r="H28" s="13">
        <v>2.6598385347632245</v>
      </c>
      <c r="I28" s="13">
        <v>1.4911336676042559</v>
      </c>
      <c r="J28" s="13">
        <v>2.1196214511041012</v>
      </c>
      <c r="K28" s="13">
        <v>2.737412858249419</v>
      </c>
      <c r="L28" s="13">
        <v>2.1520779220779223</v>
      </c>
      <c r="M28" s="13">
        <v>5.114036230939659</v>
      </c>
      <c r="N28" s="13">
        <v>5.8187910643889618</v>
      </c>
      <c r="O28" s="13">
        <v>9.6543637574950036</v>
      </c>
    </row>
    <row r="29" spans="1:19" ht="15.75" customHeight="1" x14ac:dyDescent="0.15">
      <c r="A29" s="4"/>
      <c r="B29" s="4"/>
      <c r="C29" s="17" t="s">
        <v>47</v>
      </c>
      <c r="D29" s="24"/>
      <c r="E29" s="24"/>
      <c r="F29" s="24">
        <f t="shared" ref="F29:N29" si="9">AVERAGE(D28:F28)</f>
        <v>2.2925214316218683</v>
      </c>
      <c r="G29" s="24">
        <f t="shared" si="9"/>
        <v>2.4531327357051058</v>
      </c>
      <c r="H29" s="24">
        <f t="shared" si="9"/>
        <v>2.430833134611261</v>
      </c>
      <c r="I29" s="24">
        <f t="shared" si="9"/>
        <v>2.2538265550180157</v>
      </c>
      <c r="J29" s="24">
        <f t="shared" si="9"/>
        <v>2.0901978844905273</v>
      </c>
      <c r="K29" s="24">
        <f t="shared" si="9"/>
        <v>2.1160559923192586</v>
      </c>
      <c r="L29" s="24">
        <f t="shared" si="9"/>
        <v>2.3363707438104808</v>
      </c>
      <c r="M29" s="24">
        <f t="shared" si="9"/>
        <v>3.3345090037556666</v>
      </c>
      <c r="N29" s="24">
        <f t="shared" si="9"/>
        <v>4.3616350724688475</v>
      </c>
      <c r="O29" s="24">
        <f>AVERAGE(N28:O28)</f>
        <v>7.7365774109419831</v>
      </c>
    </row>
    <row r="30" spans="1:19" ht="15.75" customHeight="1" x14ac:dyDescent="0.15">
      <c r="A30" s="4"/>
      <c r="B30" s="4"/>
      <c r="C30" s="6" t="s">
        <v>48</v>
      </c>
      <c r="D30" s="13" cm="1">
        <f t="array" ref="D30">_xldudf_WISE($B$4, "Total Assets", D3)/D9</f>
        <v>9.6463537582614531</v>
      </c>
      <c r="E30" s="13" cm="1">
        <f t="array" ref="E30">_xldudf_WISE($B$4, "Total Assets", E3)/E9</f>
        <v>12.650296753171187</v>
      </c>
      <c r="F30" s="13" cm="1">
        <f t="array" ref="F30">_xldudf_WISE($B$4, "Total Assets", F3)/F9</f>
        <v>14.257112626381378</v>
      </c>
      <c r="G30" s="13" cm="1">
        <f t="array" ref="G30">_xldudf_WISE($B$4, "Total Assets", G3)/G9</f>
        <v>16.815938606847698</v>
      </c>
      <c r="H30" s="13" cm="1">
        <f t="array" ref="H30">_xldudf_WISE($B$4, "Total Assets", H3)/H9</f>
        <v>20.524348136682939</v>
      </c>
      <c r="I30" s="13" cm="1">
        <f t="array" ref="I30">_xldudf_WISE($B$4, "Total Assets", I3)/I9</f>
        <v>21.350012115338018</v>
      </c>
      <c r="J30" s="13" cm="1">
        <f t="array" ref="J30">_xldudf_WISE($B$4, "Total Assets", J3)/J9</f>
        <v>24.172469736677897</v>
      </c>
      <c r="K30" s="13" cm="1">
        <f t="array" ref="K30">_xldudf_WISE($B$4, "Total Assets", K3)/K9</f>
        <v>30.782175689479061</v>
      </c>
      <c r="L30" s="13" cm="1">
        <f t="array" ref="L30">_xldudf_WISE($B$4, "Total Assets", L3)/L9</f>
        <v>33.211188093405184</v>
      </c>
      <c r="M30" s="13" cm="1">
        <f t="array" ref="M30">_xldudf_WISE($B$4, "Total Assets", M3)/M9</f>
        <v>36.960660389526637</v>
      </c>
      <c r="N30" s="13" cm="1">
        <f t="array" ref="N30">_xldudf_WISE($B$4, "Total Assets", N3)/N9</f>
        <v>39.217883639203436</v>
      </c>
      <c r="O30" s="13" cm="1">
        <f t="array" ref="O30">_xldudf_WISE($B$4, "Total Assets", O3)/O9</f>
        <v>11.396864768330191</v>
      </c>
    </row>
    <row r="31" spans="1:19" ht="15.75" customHeight="1" x14ac:dyDescent="0.15">
      <c r="A31" s="4"/>
      <c r="B31" s="4"/>
      <c r="C31" s="6" t="s">
        <v>49</v>
      </c>
      <c r="D31" s="13" cm="1">
        <f t="array" ref="D31:O31">_xldudf_WISE($B$4, "Book value per share", D3:O3)</f>
        <v>5.2394190400544653</v>
      </c>
      <c r="E31" s="13">
        <v>6.7235571260306246</v>
      </c>
      <c r="F31" s="13">
        <v>7.9041210100047641</v>
      </c>
      <c r="G31" s="13">
        <v>9.426149253731344</v>
      </c>
      <c r="H31" s="13">
        <v>10.818652849740932</v>
      </c>
      <c r="I31" s="13">
        <v>9.7936896172190284</v>
      </c>
      <c r="J31" s="13">
        <v>9.0847949526813885</v>
      </c>
      <c r="K31" s="13">
        <v>9.3459850245287885</v>
      </c>
      <c r="L31" s="13">
        <v>10.742597402597402</v>
      </c>
      <c r="M31" s="13">
        <v>13.336374299491723</v>
      </c>
      <c r="N31" s="13">
        <v>15.545860709592642</v>
      </c>
      <c r="O31" s="13">
        <v>21.708727514990009</v>
      </c>
    </row>
    <row r="32" spans="1:19" ht="15.75" customHeight="1" x14ac:dyDescent="0.15">
      <c r="A32" s="4"/>
      <c r="B32" s="4"/>
      <c r="C32" s="6" t="s">
        <v>50</v>
      </c>
      <c r="D32" s="13" cm="1">
        <f t="array" ref="D32:O32">_xldudf_WISE($B$4, "Tangible Book Value Per share", D3:O3)</f>
        <v>3.7016906842164983</v>
      </c>
      <c r="E32" s="13">
        <v>5.1540636042402825</v>
      </c>
      <c r="F32" s="13">
        <v>5.9243687470223918</v>
      </c>
      <c r="G32" s="13">
        <v>7.3081791044776123</v>
      </c>
      <c r="H32" s="13">
        <v>7.5522352090613323</v>
      </c>
      <c r="I32" s="13">
        <v>7.13085483673719</v>
      </c>
      <c r="J32" s="13">
        <v>6.3586119873817033</v>
      </c>
      <c r="K32" s="13">
        <v>3.507100438936225</v>
      </c>
      <c r="L32" s="13">
        <v>5.0625974025974028</v>
      </c>
      <c r="M32" s="13">
        <v>6.8492115209175033</v>
      </c>
      <c r="N32" s="13">
        <v>8.9244415243101187</v>
      </c>
      <c r="O32" s="13">
        <v>11.219853431045969</v>
      </c>
    </row>
    <row r="33" spans="1:15" ht="15.75" customHeight="1" x14ac:dyDescent="0.15">
      <c r="A33" s="4"/>
      <c r="B33" s="4"/>
      <c r="C33" s="6" t="s">
        <v>51</v>
      </c>
      <c r="D33" s="13" cm="1">
        <f t="array" ref="D33">_xldudf_WISE($B$4,"Dividends paid",D3)/D9</f>
        <v>-0.51282625742130616</v>
      </c>
      <c r="E33" s="13" cm="1">
        <f t="array" ref="E33">_xldudf_WISE($B$4,"Dividends paid",E3)/E9</f>
        <v>-0.60281624578144999</v>
      </c>
      <c r="F33" s="13" cm="1">
        <f t="array" ref="F33">_xldudf_WISE($B$4,"Dividends paid",F3)/F9</f>
        <v>-0.75064660239830705</v>
      </c>
      <c r="G33" s="13" cm="1">
        <f t="array" ref="G33">_xldudf_WISE($B$4,"Dividends paid",G3)/G9</f>
        <v>-0.8801652892561983</v>
      </c>
      <c r="H33" s="13" cm="1">
        <f t="array" ref="H33">_xldudf_WISE($B$4,"Dividends paid",H3)/H9</f>
        <v>-1.0571496606738897</v>
      </c>
      <c r="I33" s="13" cm="1">
        <f t="array" ref="I33">_xldudf_WISE($B$4,"Dividends paid",I3)/I9</f>
        <v>-1.1972377029319119</v>
      </c>
      <c r="J33" s="13" cm="1">
        <f t="array" ref="J33">_xldudf_WISE($B$4,"Dividends paid",J3)/J9</f>
        <v>-1.3735180331960564</v>
      </c>
      <c r="K33" s="13" cm="1">
        <f t="array" ref="K33">_xldudf_WISE($B$4,"Dividends paid",K3)/K9</f>
        <v>-1.5123850868232891</v>
      </c>
      <c r="L33" s="13" cm="1">
        <f t="array" ref="L33">_xldudf_WISE($B$4,"Dividends paid",L3)/L9</f>
        <v>-1.6293302540415704</v>
      </c>
      <c r="M33" s="13" cm="1">
        <f t="array" ref="M33">_xldudf_WISE($B$4,"Dividends paid",M3)/M9</f>
        <v>-1.7813749516316264</v>
      </c>
      <c r="N33" s="13" cm="1">
        <f t="array" ref="N33">_xldudf_WISE($B$4,"Dividends paid",N3)/N9</f>
        <v>-1.9701939346609398</v>
      </c>
      <c r="O33" s="13" cm="1">
        <f t="array" ref="O33">_xldudf_WISE($B$4,"Dividends paid",O3)/O9</f>
        <v>-0.58593775837550022</v>
      </c>
    </row>
    <row r="34" spans="1:15" ht="15.75" customHeight="1" x14ac:dyDescent="0.15">
      <c r="A34" s="4"/>
      <c r="B34" s="4"/>
    </row>
    <row r="35" spans="1:15" ht="15.75" customHeight="1" x14ac:dyDescent="0.3">
      <c r="A35" s="25"/>
      <c r="B35" s="26"/>
      <c r="C35" s="29" t="s">
        <v>52</v>
      </c>
    </row>
    <row r="36" spans="1:15" ht="15.75" customHeight="1" x14ac:dyDescent="0.3">
      <c r="A36" s="27"/>
      <c r="B36" s="26"/>
      <c r="C36" s="30" t="s">
        <v>53</v>
      </c>
    </row>
    <row r="37" spans="1:15" ht="15.75" customHeight="1" x14ac:dyDescent="0.15">
      <c r="A37" s="4"/>
      <c r="B37" s="4"/>
      <c r="C37" s="28"/>
    </row>
    <row r="38" spans="1:15" ht="15.75" customHeight="1" x14ac:dyDescent="0.15">
      <c r="A38" s="4"/>
      <c r="B38" s="4"/>
    </row>
    <row r="39" spans="1:15" ht="15.75" customHeight="1" x14ac:dyDescent="0.15">
      <c r="A39" s="4"/>
      <c r="B39" s="4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spans="1:15" ht="15.75" customHeight="1" x14ac:dyDescent="0.15">
      <c r="A40" s="4"/>
      <c r="B40" s="4"/>
    </row>
    <row r="41" spans="1:15" ht="15.75" customHeight="1" x14ac:dyDescent="0.15">
      <c r="A41" s="4"/>
      <c r="B41" s="4"/>
    </row>
    <row r="42" spans="1:15" ht="15.75" customHeight="1" x14ac:dyDescent="0.15">
      <c r="A42" s="4"/>
      <c r="B42" s="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</row>
    <row r="43" spans="1:15" ht="15.75" customHeight="1" x14ac:dyDescent="0.15">
      <c r="A43" s="4"/>
      <c r="B43" s="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</row>
    <row r="44" spans="1:15" ht="15.75" customHeight="1" x14ac:dyDescent="0.15">
      <c r="A44" s="4"/>
      <c r="B44" s="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</row>
    <row r="45" spans="1:15" ht="15.75" customHeight="1" x14ac:dyDescent="0.15">
      <c r="A45" s="4"/>
      <c r="B45" s="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</row>
    <row r="46" spans="1:15" ht="15.75" customHeight="1" x14ac:dyDescent="0.15">
      <c r="A46" s="4"/>
      <c r="B46" s="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</row>
    <row r="47" spans="1:15" ht="15.75" customHeight="1" x14ac:dyDescent="0.15">
      <c r="A47" s="4"/>
      <c r="B47" s="4"/>
    </row>
    <row r="48" spans="1:15" ht="15.75" customHeight="1" x14ac:dyDescent="0.15">
      <c r="A48" s="4"/>
      <c r="B48" s="4"/>
    </row>
    <row r="49" spans="1:2" ht="15.75" customHeight="1" x14ac:dyDescent="0.15">
      <c r="A49" s="4"/>
      <c r="B49" s="4"/>
    </row>
    <row r="50" spans="1:2" ht="15.75" customHeight="1" x14ac:dyDescent="0.15">
      <c r="A50" s="4"/>
      <c r="B50" s="4"/>
    </row>
    <row r="51" spans="1:2" ht="15.75" customHeight="1" x14ac:dyDescent="0.15">
      <c r="A51" s="4"/>
      <c r="B51" s="4"/>
    </row>
    <row r="52" spans="1:2" ht="15.75" customHeight="1" x14ac:dyDescent="0.15">
      <c r="A52" s="4"/>
      <c r="B52" s="4"/>
    </row>
    <row r="53" spans="1:2" ht="15.75" customHeight="1" x14ac:dyDescent="0.15">
      <c r="A53" s="4"/>
      <c r="B53" s="4"/>
    </row>
    <row r="54" spans="1:2" ht="15.75" customHeight="1" x14ac:dyDescent="0.15">
      <c r="A54" s="4"/>
      <c r="B54" s="4"/>
    </row>
    <row r="55" spans="1:2" ht="15.75" customHeight="1" x14ac:dyDescent="0.15">
      <c r="A55" s="4"/>
      <c r="B55" s="4"/>
    </row>
    <row r="56" spans="1:2" ht="15.75" customHeight="1" x14ac:dyDescent="0.15">
      <c r="A56" s="4"/>
      <c r="B56" s="4"/>
    </row>
    <row r="57" spans="1:2" ht="13" x14ac:dyDescent="0.15">
      <c r="A57" s="4"/>
      <c r="B57" s="4"/>
    </row>
    <row r="58" spans="1:2" ht="13" x14ac:dyDescent="0.15">
      <c r="A58" s="4"/>
      <c r="B58" s="4"/>
    </row>
    <row r="59" spans="1:2" ht="13" x14ac:dyDescent="0.15">
      <c r="A59" s="4"/>
      <c r="B59" s="4"/>
    </row>
    <row r="60" spans="1:2" ht="13" x14ac:dyDescent="0.15">
      <c r="A60" s="4"/>
      <c r="B60" s="4"/>
    </row>
    <row r="61" spans="1:2" ht="13" x14ac:dyDescent="0.15">
      <c r="A61" s="4"/>
      <c r="B61" s="4"/>
    </row>
    <row r="62" spans="1:2" ht="13" x14ac:dyDescent="0.15">
      <c r="A62" s="4"/>
      <c r="B62" s="4"/>
    </row>
    <row r="63" spans="1:2" ht="13" x14ac:dyDescent="0.15">
      <c r="A63" s="4"/>
      <c r="B63" s="4"/>
    </row>
    <row r="64" spans="1:2" ht="13" x14ac:dyDescent="0.15">
      <c r="A64" s="4"/>
      <c r="B64" s="4"/>
    </row>
    <row r="65" spans="1:2" ht="13" x14ac:dyDescent="0.15">
      <c r="A65" s="4"/>
      <c r="B65" s="4"/>
    </row>
    <row r="66" spans="1:2" ht="13" x14ac:dyDescent="0.15">
      <c r="A66" s="4"/>
      <c r="B66" s="4"/>
    </row>
    <row r="67" spans="1:2" ht="13" x14ac:dyDescent="0.15">
      <c r="A67" s="4"/>
      <c r="B67" s="4"/>
    </row>
    <row r="68" spans="1:2" ht="13" x14ac:dyDescent="0.15">
      <c r="A68" s="4"/>
      <c r="B68" s="4"/>
    </row>
    <row r="69" spans="1:2" ht="13" x14ac:dyDescent="0.15">
      <c r="A69" s="4"/>
      <c r="B69" s="4"/>
    </row>
    <row r="70" spans="1:2" ht="13" x14ac:dyDescent="0.15">
      <c r="A70" s="4"/>
      <c r="B70" s="4"/>
    </row>
    <row r="71" spans="1:2" ht="13" x14ac:dyDescent="0.15">
      <c r="A71" s="4"/>
      <c r="B71" s="4"/>
    </row>
    <row r="72" spans="1:2" ht="13" x14ac:dyDescent="0.15">
      <c r="A72" s="4"/>
      <c r="B72" s="4"/>
    </row>
    <row r="73" spans="1:2" ht="13" x14ac:dyDescent="0.15">
      <c r="A73" s="4"/>
      <c r="B73" s="4"/>
    </row>
    <row r="74" spans="1:2" ht="13" x14ac:dyDescent="0.15">
      <c r="A74" s="4"/>
      <c r="B74" s="4"/>
    </row>
    <row r="75" spans="1:2" ht="13" x14ac:dyDescent="0.15">
      <c r="A75" s="4"/>
      <c r="B75" s="4"/>
    </row>
    <row r="76" spans="1:2" ht="13" x14ac:dyDescent="0.15">
      <c r="A76" s="4"/>
      <c r="B76" s="4"/>
    </row>
    <row r="77" spans="1:2" ht="13" x14ac:dyDescent="0.15">
      <c r="A77" s="4"/>
      <c r="B77" s="4"/>
    </row>
    <row r="78" spans="1:2" ht="13" x14ac:dyDescent="0.15">
      <c r="A78" s="4"/>
      <c r="B78" s="4"/>
    </row>
    <row r="79" spans="1:2" ht="13" x14ac:dyDescent="0.15">
      <c r="A79" s="4"/>
      <c r="B79" s="4"/>
    </row>
    <row r="80" spans="1:2" ht="13" x14ac:dyDescent="0.15">
      <c r="A80" s="4"/>
      <c r="B80" s="4"/>
    </row>
    <row r="81" spans="1:2" ht="13" x14ac:dyDescent="0.15">
      <c r="A81" s="4"/>
      <c r="B81" s="4"/>
    </row>
    <row r="82" spans="1:2" ht="13" x14ac:dyDescent="0.15">
      <c r="A82" s="4"/>
      <c r="B82" s="4"/>
    </row>
    <row r="83" spans="1:2" ht="13" x14ac:dyDescent="0.15">
      <c r="A83" s="4"/>
      <c r="B83" s="4"/>
    </row>
    <row r="84" spans="1:2" ht="13" x14ac:dyDescent="0.15">
      <c r="A84" s="4"/>
      <c r="B84" s="4"/>
    </row>
    <row r="85" spans="1:2" ht="13" x14ac:dyDescent="0.15">
      <c r="A85" s="4"/>
      <c r="B85" s="4"/>
    </row>
    <row r="86" spans="1:2" ht="13" x14ac:dyDescent="0.15">
      <c r="A86" s="4"/>
      <c r="B86" s="4"/>
    </row>
    <row r="87" spans="1:2" ht="13" x14ac:dyDescent="0.15">
      <c r="A87" s="4"/>
      <c r="B87" s="4"/>
    </row>
    <row r="88" spans="1:2" ht="13" x14ac:dyDescent="0.15">
      <c r="A88" s="4"/>
      <c r="B88" s="4"/>
    </row>
    <row r="89" spans="1:2" ht="13" x14ac:dyDescent="0.15">
      <c r="A89" s="4"/>
      <c r="B89" s="4"/>
    </row>
    <row r="90" spans="1:2" ht="13" x14ac:dyDescent="0.15">
      <c r="A90" s="4"/>
      <c r="B90" s="4"/>
    </row>
    <row r="91" spans="1:2" ht="13" x14ac:dyDescent="0.15">
      <c r="A91" s="4"/>
      <c r="B91" s="4"/>
    </row>
    <row r="92" spans="1:2" ht="13" x14ac:dyDescent="0.15">
      <c r="A92" s="4"/>
      <c r="B92" s="4"/>
    </row>
    <row r="93" spans="1:2" ht="13" x14ac:dyDescent="0.15">
      <c r="A93" s="4"/>
      <c r="B93" s="4"/>
    </row>
    <row r="94" spans="1:2" ht="13" x14ac:dyDescent="0.15">
      <c r="A94" s="4"/>
      <c r="B94" s="4"/>
    </row>
    <row r="95" spans="1:2" ht="13" x14ac:dyDescent="0.15">
      <c r="A95" s="4"/>
      <c r="B95" s="4"/>
    </row>
    <row r="96" spans="1:2" ht="13" x14ac:dyDescent="0.15">
      <c r="A96" s="4"/>
      <c r="B96" s="4"/>
    </row>
    <row r="97" spans="1:2" ht="13" x14ac:dyDescent="0.15">
      <c r="A97" s="4"/>
      <c r="B97" s="4"/>
    </row>
    <row r="98" spans="1:2" ht="13" x14ac:dyDescent="0.15">
      <c r="A98" s="4"/>
      <c r="B98" s="4"/>
    </row>
    <row r="99" spans="1:2" ht="13" x14ac:dyDescent="0.15">
      <c r="A99" s="4"/>
      <c r="B99" s="4"/>
    </row>
    <row r="100" spans="1:2" ht="13" x14ac:dyDescent="0.15">
      <c r="A100" s="4"/>
      <c r="B100" s="4"/>
    </row>
    <row r="101" spans="1:2" ht="13" x14ac:dyDescent="0.15">
      <c r="A101" s="4"/>
      <c r="B101" s="4"/>
    </row>
    <row r="102" spans="1:2" ht="13" x14ac:dyDescent="0.15">
      <c r="A102" s="4"/>
      <c r="B102" s="4"/>
    </row>
    <row r="103" spans="1:2" ht="13" x14ac:dyDescent="0.15">
      <c r="A103" s="4"/>
      <c r="B103" s="4"/>
    </row>
    <row r="104" spans="1:2" ht="13" x14ac:dyDescent="0.15">
      <c r="A104" s="4"/>
      <c r="B104" s="4"/>
    </row>
    <row r="105" spans="1:2" ht="13" x14ac:dyDescent="0.15">
      <c r="A105" s="4"/>
      <c r="B105" s="4"/>
    </row>
    <row r="106" spans="1:2" ht="13" x14ac:dyDescent="0.15">
      <c r="A106" s="4"/>
      <c r="B106" s="4"/>
    </row>
    <row r="107" spans="1:2" ht="13" x14ac:dyDescent="0.15">
      <c r="A107" s="4"/>
      <c r="B107" s="4"/>
    </row>
    <row r="108" spans="1:2" ht="13" x14ac:dyDescent="0.15">
      <c r="A108" s="4"/>
      <c r="B108" s="4"/>
    </row>
    <row r="109" spans="1:2" ht="13" x14ac:dyDescent="0.15">
      <c r="A109" s="4"/>
      <c r="B109" s="4"/>
    </row>
    <row r="110" spans="1:2" ht="13" x14ac:dyDescent="0.15">
      <c r="A110" s="4"/>
      <c r="B110" s="4"/>
    </row>
    <row r="111" spans="1:2" ht="13" x14ac:dyDescent="0.15">
      <c r="A111" s="4"/>
      <c r="B111" s="4"/>
    </row>
    <row r="112" spans="1:2" ht="13" x14ac:dyDescent="0.15">
      <c r="A112" s="4"/>
      <c r="B112" s="4"/>
    </row>
    <row r="113" spans="1:2" ht="13" x14ac:dyDescent="0.15">
      <c r="A113" s="4"/>
      <c r="B113" s="4"/>
    </row>
    <row r="114" spans="1:2" ht="13" x14ac:dyDescent="0.15">
      <c r="A114" s="4"/>
      <c r="B114" s="4"/>
    </row>
    <row r="115" spans="1:2" ht="13" x14ac:dyDescent="0.15">
      <c r="A115" s="4"/>
      <c r="B115" s="4"/>
    </row>
    <row r="116" spans="1:2" ht="13" x14ac:dyDescent="0.15">
      <c r="A116" s="4"/>
      <c r="B116" s="4"/>
    </row>
    <row r="117" spans="1:2" ht="13" x14ac:dyDescent="0.15">
      <c r="A117" s="4"/>
      <c r="B117" s="4"/>
    </row>
    <row r="118" spans="1:2" ht="13" x14ac:dyDescent="0.15">
      <c r="A118" s="4"/>
      <c r="B118" s="4"/>
    </row>
    <row r="119" spans="1:2" ht="13" x14ac:dyDescent="0.15">
      <c r="A119" s="4"/>
      <c r="B119" s="4"/>
    </row>
    <row r="120" spans="1:2" ht="13" x14ac:dyDescent="0.15">
      <c r="A120" s="4"/>
      <c r="B120" s="4"/>
    </row>
    <row r="121" spans="1:2" ht="13" x14ac:dyDescent="0.15">
      <c r="A121" s="4"/>
      <c r="B121" s="4"/>
    </row>
    <row r="122" spans="1:2" ht="13" x14ac:dyDescent="0.15">
      <c r="A122" s="4"/>
      <c r="B122" s="4"/>
    </row>
    <row r="123" spans="1:2" ht="13" x14ac:dyDescent="0.15">
      <c r="A123" s="4"/>
      <c r="B123" s="4"/>
    </row>
    <row r="124" spans="1:2" ht="13" x14ac:dyDescent="0.15">
      <c r="A124" s="4"/>
      <c r="B124" s="4"/>
    </row>
    <row r="125" spans="1:2" ht="13" x14ac:dyDescent="0.15">
      <c r="A125" s="4"/>
      <c r="B125" s="4"/>
    </row>
    <row r="126" spans="1:2" ht="13" x14ac:dyDescent="0.15">
      <c r="A126" s="4"/>
      <c r="B126" s="4"/>
    </row>
    <row r="127" spans="1:2" ht="13" x14ac:dyDescent="0.15">
      <c r="A127" s="4"/>
      <c r="B127" s="4"/>
    </row>
    <row r="128" spans="1:2" ht="13" x14ac:dyDescent="0.15">
      <c r="A128" s="4"/>
      <c r="B128" s="4"/>
    </row>
    <row r="129" spans="1:2" ht="13" x14ac:dyDescent="0.15">
      <c r="A129" s="4"/>
      <c r="B129" s="4"/>
    </row>
    <row r="130" spans="1:2" ht="13" x14ac:dyDescent="0.15">
      <c r="A130" s="4"/>
      <c r="B130" s="4"/>
    </row>
    <row r="131" spans="1:2" ht="13" x14ac:dyDescent="0.15">
      <c r="A131" s="4"/>
      <c r="B131" s="4"/>
    </row>
    <row r="132" spans="1:2" ht="13" x14ac:dyDescent="0.15">
      <c r="A132" s="4"/>
      <c r="B132" s="4"/>
    </row>
    <row r="133" spans="1:2" ht="13" x14ac:dyDescent="0.15">
      <c r="A133" s="4"/>
      <c r="B133" s="4"/>
    </row>
    <row r="134" spans="1:2" ht="13" x14ac:dyDescent="0.15">
      <c r="A134" s="4"/>
      <c r="B134" s="4"/>
    </row>
    <row r="135" spans="1:2" ht="13" x14ac:dyDescent="0.15">
      <c r="A135" s="4"/>
      <c r="B135" s="4"/>
    </row>
    <row r="136" spans="1:2" ht="13" x14ac:dyDescent="0.15">
      <c r="A136" s="4"/>
      <c r="B136" s="4"/>
    </row>
    <row r="137" spans="1:2" ht="13" x14ac:dyDescent="0.15">
      <c r="A137" s="4"/>
      <c r="B137" s="4"/>
    </row>
    <row r="138" spans="1:2" ht="13" x14ac:dyDescent="0.15">
      <c r="A138" s="4"/>
      <c r="B138" s="4"/>
    </row>
    <row r="139" spans="1:2" ht="13" x14ac:dyDescent="0.15">
      <c r="A139" s="4"/>
      <c r="B139" s="4"/>
    </row>
    <row r="140" spans="1:2" ht="13" x14ac:dyDescent="0.15">
      <c r="A140" s="4"/>
      <c r="B140" s="4"/>
    </row>
    <row r="141" spans="1:2" ht="13" x14ac:dyDescent="0.15">
      <c r="A141" s="4"/>
      <c r="B141" s="4"/>
    </row>
    <row r="142" spans="1:2" ht="13" x14ac:dyDescent="0.15">
      <c r="A142" s="4"/>
      <c r="B142" s="4"/>
    </row>
    <row r="143" spans="1:2" ht="13" x14ac:dyDescent="0.15">
      <c r="A143" s="4"/>
      <c r="B143" s="4"/>
    </row>
    <row r="144" spans="1:2" ht="13" x14ac:dyDescent="0.15">
      <c r="A144" s="4"/>
      <c r="B144" s="4"/>
    </row>
    <row r="145" spans="1:2" ht="13" x14ac:dyDescent="0.15">
      <c r="A145" s="4"/>
      <c r="B145" s="4"/>
    </row>
    <row r="146" spans="1:2" ht="13" x14ac:dyDescent="0.15">
      <c r="A146" s="4"/>
      <c r="B146" s="4"/>
    </row>
    <row r="147" spans="1:2" ht="13" x14ac:dyDescent="0.15">
      <c r="A147" s="4"/>
      <c r="B147" s="4"/>
    </row>
    <row r="148" spans="1:2" ht="13" x14ac:dyDescent="0.15">
      <c r="A148" s="4"/>
      <c r="B148" s="4"/>
    </row>
    <row r="149" spans="1:2" ht="13" x14ac:dyDescent="0.15">
      <c r="A149" s="4"/>
      <c r="B149" s="4"/>
    </row>
    <row r="150" spans="1:2" ht="13" x14ac:dyDescent="0.15">
      <c r="A150" s="4"/>
      <c r="B150" s="4"/>
    </row>
    <row r="151" spans="1:2" ht="13" x14ac:dyDescent="0.15">
      <c r="A151" s="4"/>
      <c r="B151" s="4"/>
    </row>
    <row r="152" spans="1:2" ht="13" x14ac:dyDescent="0.15">
      <c r="A152" s="4"/>
      <c r="B152" s="4"/>
    </row>
    <row r="153" spans="1:2" ht="13" x14ac:dyDescent="0.15">
      <c r="A153" s="4"/>
      <c r="B153" s="4"/>
    </row>
    <row r="154" spans="1:2" ht="13" x14ac:dyDescent="0.15">
      <c r="A154" s="4"/>
      <c r="B154" s="4"/>
    </row>
    <row r="155" spans="1:2" ht="13" x14ac:dyDescent="0.15">
      <c r="A155" s="4"/>
      <c r="B155" s="4"/>
    </row>
    <row r="156" spans="1:2" ht="13" x14ac:dyDescent="0.15">
      <c r="A156" s="4"/>
      <c r="B156" s="4"/>
    </row>
    <row r="157" spans="1:2" ht="13" x14ac:dyDescent="0.15">
      <c r="A157" s="4"/>
      <c r="B157" s="4"/>
    </row>
    <row r="158" spans="1:2" ht="13" x14ac:dyDescent="0.15">
      <c r="A158" s="4"/>
      <c r="B158" s="4"/>
    </row>
    <row r="159" spans="1:2" ht="13" x14ac:dyDescent="0.15">
      <c r="A159" s="4"/>
      <c r="B159" s="4"/>
    </row>
    <row r="160" spans="1:2" ht="13" x14ac:dyDescent="0.15">
      <c r="A160" s="4"/>
      <c r="B160" s="4"/>
    </row>
    <row r="161" spans="1:2" ht="13" x14ac:dyDescent="0.15">
      <c r="A161" s="4"/>
      <c r="B161" s="4"/>
    </row>
    <row r="162" spans="1:2" ht="13" x14ac:dyDescent="0.15">
      <c r="A162" s="4"/>
      <c r="B162" s="4"/>
    </row>
    <row r="163" spans="1:2" ht="13" x14ac:dyDescent="0.15">
      <c r="A163" s="4"/>
      <c r="B163" s="4"/>
    </row>
    <row r="164" spans="1:2" ht="13" x14ac:dyDescent="0.15">
      <c r="A164" s="4"/>
      <c r="B164" s="4"/>
    </row>
    <row r="165" spans="1:2" ht="13" x14ac:dyDescent="0.15">
      <c r="A165" s="4"/>
      <c r="B165" s="4"/>
    </row>
    <row r="166" spans="1:2" ht="13" x14ac:dyDescent="0.15">
      <c r="A166" s="4"/>
      <c r="B166" s="4"/>
    </row>
    <row r="167" spans="1:2" ht="13" x14ac:dyDescent="0.15">
      <c r="A167" s="4"/>
      <c r="B167" s="4"/>
    </row>
    <row r="168" spans="1:2" ht="13" x14ac:dyDescent="0.15">
      <c r="A168" s="4"/>
      <c r="B168" s="4"/>
    </row>
    <row r="169" spans="1:2" ht="13" x14ac:dyDescent="0.15">
      <c r="A169" s="4"/>
      <c r="B169" s="4"/>
    </row>
    <row r="170" spans="1:2" ht="13" x14ac:dyDescent="0.15">
      <c r="A170" s="4"/>
      <c r="B170" s="4"/>
    </row>
    <row r="171" spans="1:2" ht="13" x14ac:dyDescent="0.15">
      <c r="A171" s="4"/>
      <c r="B171" s="4"/>
    </row>
    <row r="172" spans="1:2" ht="13" x14ac:dyDescent="0.15">
      <c r="A172" s="4"/>
      <c r="B172" s="4"/>
    </row>
    <row r="173" spans="1:2" ht="13" x14ac:dyDescent="0.15">
      <c r="A173" s="4"/>
      <c r="B173" s="4"/>
    </row>
    <row r="174" spans="1:2" ht="13" x14ac:dyDescent="0.15">
      <c r="A174" s="4"/>
      <c r="B174" s="4"/>
    </row>
    <row r="175" spans="1:2" ht="13" x14ac:dyDescent="0.15">
      <c r="A175" s="4"/>
      <c r="B175" s="4"/>
    </row>
    <row r="176" spans="1:2" ht="13" x14ac:dyDescent="0.15">
      <c r="A176" s="4"/>
      <c r="B176" s="4"/>
    </row>
    <row r="177" spans="1:2" ht="13" x14ac:dyDescent="0.15">
      <c r="A177" s="4"/>
      <c r="B177" s="4"/>
    </row>
    <row r="178" spans="1:2" ht="13" x14ac:dyDescent="0.15">
      <c r="A178" s="4"/>
      <c r="B178" s="4"/>
    </row>
    <row r="179" spans="1:2" ht="13" x14ac:dyDescent="0.15">
      <c r="A179" s="4"/>
      <c r="B179" s="4"/>
    </row>
    <row r="180" spans="1:2" ht="13" x14ac:dyDescent="0.15">
      <c r="A180" s="4"/>
      <c r="B180" s="4"/>
    </row>
    <row r="181" spans="1:2" ht="13" x14ac:dyDescent="0.15">
      <c r="A181" s="4"/>
      <c r="B181" s="4"/>
    </row>
    <row r="182" spans="1:2" ht="13" x14ac:dyDescent="0.15">
      <c r="A182" s="4"/>
      <c r="B182" s="4"/>
    </row>
    <row r="183" spans="1:2" ht="13" x14ac:dyDescent="0.15">
      <c r="A183" s="4"/>
      <c r="B183" s="4"/>
    </row>
    <row r="184" spans="1:2" ht="13" x14ac:dyDescent="0.15">
      <c r="A184" s="4"/>
      <c r="B184" s="4"/>
    </row>
    <row r="185" spans="1:2" ht="13" x14ac:dyDescent="0.15">
      <c r="A185" s="4"/>
      <c r="B185" s="4"/>
    </row>
    <row r="186" spans="1:2" ht="13" x14ac:dyDescent="0.15">
      <c r="A186" s="4"/>
      <c r="B186" s="4"/>
    </row>
    <row r="187" spans="1:2" ht="13" x14ac:dyDescent="0.15">
      <c r="A187" s="4"/>
      <c r="B187" s="4"/>
    </row>
    <row r="188" spans="1:2" ht="13" x14ac:dyDescent="0.15">
      <c r="A188" s="4"/>
      <c r="B188" s="4"/>
    </row>
    <row r="189" spans="1:2" ht="13" x14ac:dyDescent="0.15">
      <c r="A189" s="4"/>
      <c r="B189" s="4"/>
    </row>
    <row r="190" spans="1:2" ht="13" x14ac:dyDescent="0.15">
      <c r="A190" s="4"/>
      <c r="B190" s="4"/>
    </row>
    <row r="191" spans="1:2" ht="13" x14ac:dyDescent="0.15">
      <c r="A191" s="4"/>
      <c r="B191" s="4"/>
    </row>
    <row r="192" spans="1:2" ht="13" x14ac:dyDescent="0.15">
      <c r="A192" s="4"/>
      <c r="B192" s="4"/>
    </row>
    <row r="193" spans="1:2" ht="13" x14ac:dyDescent="0.15">
      <c r="A193" s="4"/>
      <c r="B193" s="4"/>
    </row>
    <row r="194" spans="1:2" ht="13" x14ac:dyDescent="0.15">
      <c r="A194" s="4"/>
      <c r="B194" s="4"/>
    </row>
    <row r="195" spans="1:2" ht="13" x14ac:dyDescent="0.15">
      <c r="A195" s="4"/>
      <c r="B195" s="4"/>
    </row>
    <row r="196" spans="1:2" ht="13" x14ac:dyDescent="0.15">
      <c r="A196" s="4"/>
      <c r="B196" s="4"/>
    </row>
    <row r="197" spans="1:2" ht="13" x14ac:dyDescent="0.15">
      <c r="A197" s="4"/>
      <c r="B197" s="4"/>
    </row>
    <row r="198" spans="1:2" ht="13" x14ac:dyDescent="0.15">
      <c r="A198" s="4"/>
      <c r="B198" s="4"/>
    </row>
    <row r="199" spans="1:2" ht="13" x14ac:dyDescent="0.15">
      <c r="A199" s="4"/>
      <c r="B199" s="4"/>
    </row>
    <row r="200" spans="1:2" ht="13" x14ac:dyDescent="0.15">
      <c r="A200" s="4"/>
      <c r="B200" s="4"/>
    </row>
    <row r="201" spans="1:2" ht="13" x14ac:dyDescent="0.15">
      <c r="A201" s="4"/>
      <c r="B201" s="4"/>
    </row>
    <row r="202" spans="1:2" ht="13" x14ac:dyDescent="0.15">
      <c r="A202" s="4"/>
      <c r="B202" s="4"/>
    </row>
    <row r="203" spans="1:2" ht="13" x14ac:dyDescent="0.15">
      <c r="A203" s="4"/>
      <c r="B203" s="4"/>
    </row>
    <row r="204" spans="1:2" ht="13" x14ac:dyDescent="0.15">
      <c r="A204" s="4"/>
      <c r="B204" s="4"/>
    </row>
    <row r="205" spans="1:2" ht="13" x14ac:dyDescent="0.15">
      <c r="A205" s="4"/>
      <c r="B205" s="4"/>
    </row>
    <row r="206" spans="1:2" ht="13" x14ac:dyDescent="0.15">
      <c r="A206" s="4"/>
      <c r="B206" s="4"/>
    </row>
    <row r="207" spans="1:2" ht="13" x14ac:dyDescent="0.15">
      <c r="A207" s="4"/>
      <c r="B207" s="4"/>
    </row>
    <row r="208" spans="1:2" ht="13" x14ac:dyDescent="0.15">
      <c r="A208" s="4"/>
      <c r="B208" s="4"/>
    </row>
    <row r="209" spans="1:2" ht="13" x14ac:dyDescent="0.15">
      <c r="A209" s="4"/>
      <c r="B209" s="4"/>
    </row>
    <row r="210" spans="1:2" ht="13" x14ac:dyDescent="0.15">
      <c r="A210" s="4"/>
      <c r="B210" s="4"/>
    </row>
    <row r="211" spans="1:2" ht="13" x14ac:dyDescent="0.15">
      <c r="A211" s="4"/>
      <c r="B211" s="4"/>
    </row>
    <row r="212" spans="1:2" ht="13" x14ac:dyDescent="0.15">
      <c r="A212" s="4"/>
      <c r="B212" s="4"/>
    </row>
    <row r="213" spans="1:2" ht="13" x14ac:dyDescent="0.15">
      <c r="A213" s="4"/>
      <c r="B213" s="4"/>
    </row>
    <row r="214" spans="1:2" ht="13" x14ac:dyDescent="0.15">
      <c r="A214" s="4"/>
      <c r="B214" s="4"/>
    </row>
    <row r="215" spans="1:2" ht="13" x14ac:dyDescent="0.15">
      <c r="A215" s="4"/>
      <c r="B215" s="4"/>
    </row>
    <row r="216" spans="1:2" ht="13" x14ac:dyDescent="0.15">
      <c r="A216" s="4"/>
      <c r="B216" s="4"/>
    </row>
    <row r="217" spans="1:2" ht="13" x14ac:dyDescent="0.15">
      <c r="A217" s="4"/>
      <c r="B217" s="4"/>
    </row>
    <row r="218" spans="1:2" ht="13" x14ac:dyDescent="0.15">
      <c r="A218" s="4"/>
      <c r="B218" s="4"/>
    </row>
    <row r="219" spans="1:2" ht="13" x14ac:dyDescent="0.15">
      <c r="A219" s="4"/>
      <c r="B219" s="4"/>
    </row>
    <row r="220" spans="1:2" ht="13" x14ac:dyDescent="0.15">
      <c r="A220" s="4"/>
      <c r="B220" s="4"/>
    </row>
    <row r="221" spans="1:2" ht="13" x14ac:dyDescent="0.15">
      <c r="A221" s="4"/>
      <c r="B221" s="4"/>
    </row>
    <row r="222" spans="1:2" ht="13" x14ac:dyDescent="0.15">
      <c r="A222" s="4"/>
      <c r="B222" s="4"/>
    </row>
    <row r="223" spans="1:2" ht="13" x14ac:dyDescent="0.15">
      <c r="A223" s="4"/>
      <c r="B223" s="4"/>
    </row>
    <row r="224" spans="1:2" ht="13" x14ac:dyDescent="0.15">
      <c r="A224" s="4"/>
      <c r="B224" s="4"/>
    </row>
    <row r="225" spans="1:2" ht="13" x14ac:dyDescent="0.15">
      <c r="A225" s="4"/>
      <c r="B225" s="4"/>
    </row>
    <row r="226" spans="1:2" ht="13" x14ac:dyDescent="0.15">
      <c r="A226" s="4"/>
      <c r="B226" s="4"/>
    </row>
    <row r="227" spans="1:2" ht="13" x14ac:dyDescent="0.15">
      <c r="A227" s="4"/>
      <c r="B227" s="4"/>
    </row>
    <row r="228" spans="1:2" ht="13" x14ac:dyDescent="0.15">
      <c r="A228" s="4"/>
      <c r="B228" s="4"/>
    </row>
    <row r="229" spans="1:2" ht="13" x14ac:dyDescent="0.15">
      <c r="A229" s="4"/>
      <c r="B229" s="4"/>
    </row>
    <row r="230" spans="1:2" ht="13" x14ac:dyDescent="0.15">
      <c r="A230" s="4"/>
      <c r="B230" s="4"/>
    </row>
    <row r="231" spans="1:2" ht="13" x14ac:dyDescent="0.15">
      <c r="A231" s="4"/>
      <c r="B231" s="4"/>
    </row>
    <row r="232" spans="1:2" ht="13" x14ac:dyDescent="0.15">
      <c r="A232" s="4"/>
      <c r="B232" s="4"/>
    </row>
    <row r="233" spans="1:2" ht="13" x14ac:dyDescent="0.15">
      <c r="A233" s="4"/>
      <c r="B233" s="4"/>
    </row>
    <row r="234" spans="1:2" ht="13" x14ac:dyDescent="0.15">
      <c r="A234" s="4"/>
      <c r="B234" s="4"/>
    </row>
    <row r="235" spans="1:2" ht="13" x14ac:dyDescent="0.15">
      <c r="A235" s="4"/>
      <c r="B235" s="4"/>
    </row>
    <row r="236" spans="1:2" ht="13" x14ac:dyDescent="0.15">
      <c r="A236" s="4"/>
      <c r="B236" s="4"/>
    </row>
    <row r="237" spans="1:2" ht="13" x14ac:dyDescent="0.15">
      <c r="A237" s="4"/>
      <c r="B237" s="4"/>
    </row>
    <row r="238" spans="1:2" ht="13" x14ac:dyDescent="0.15">
      <c r="A238" s="4"/>
      <c r="B238" s="4"/>
    </row>
    <row r="239" spans="1:2" ht="13" x14ac:dyDescent="0.15">
      <c r="A239" s="4"/>
      <c r="B239" s="4"/>
    </row>
    <row r="240" spans="1:2" ht="13" x14ac:dyDescent="0.15">
      <c r="A240" s="4"/>
      <c r="B240" s="4"/>
    </row>
    <row r="241" spans="1:2" ht="13" x14ac:dyDescent="0.15">
      <c r="A241" s="4"/>
      <c r="B241" s="4"/>
    </row>
    <row r="242" spans="1:2" ht="13" x14ac:dyDescent="0.15">
      <c r="A242" s="4"/>
      <c r="B242" s="4"/>
    </row>
    <row r="243" spans="1:2" ht="13" x14ac:dyDescent="0.15">
      <c r="A243" s="4"/>
      <c r="B243" s="4"/>
    </row>
    <row r="244" spans="1:2" ht="13" x14ac:dyDescent="0.15">
      <c r="A244" s="4"/>
      <c r="B244" s="4"/>
    </row>
    <row r="245" spans="1:2" ht="13" x14ac:dyDescent="0.15">
      <c r="A245" s="4"/>
      <c r="B245" s="4"/>
    </row>
    <row r="246" spans="1:2" ht="13" x14ac:dyDescent="0.15">
      <c r="A246" s="4"/>
      <c r="B246" s="4"/>
    </row>
    <row r="247" spans="1:2" ht="13" x14ac:dyDescent="0.15">
      <c r="A247" s="4"/>
      <c r="B247" s="4"/>
    </row>
    <row r="248" spans="1:2" ht="13" x14ac:dyDescent="0.15">
      <c r="A248" s="4"/>
      <c r="B248" s="4"/>
    </row>
    <row r="249" spans="1:2" ht="13" x14ac:dyDescent="0.15">
      <c r="A249" s="4"/>
      <c r="B249" s="4"/>
    </row>
    <row r="250" spans="1:2" ht="13" x14ac:dyDescent="0.15">
      <c r="A250" s="4"/>
      <c r="B250" s="4"/>
    </row>
    <row r="251" spans="1:2" ht="13" x14ac:dyDescent="0.15">
      <c r="A251" s="4"/>
      <c r="B251" s="4"/>
    </row>
    <row r="252" spans="1:2" ht="13" x14ac:dyDescent="0.15">
      <c r="A252" s="4"/>
      <c r="B252" s="4"/>
    </row>
    <row r="253" spans="1:2" ht="13" x14ac:dyDescent="0.15">
      <c r="A253" s="4"/>
      <c r="B253" s="4"/>
    </row>
    <row r="254" spans="1:2" ht="13" x14ac:dyDescent="0.15">
      <c r="A254" s="4"/>
      <c r="B254" s="4"/>
    </row>
    <row r="255" spans="1:2" ht="13" x14ac:dyDescent="0.15">
      <c r="A255" s="4"/>
      <c r="B255" s="4"/>
    </row>
    <row r="256" spans="1:2" ht="13" x14ac:dyDescent="0.15">
      <c r="A256" s="4"/>
      <c r="B256" s="4"/>
    </row>
    <row r="257" spans="1:2" ht="13" x14ac:dyDescent="0.15">
      <c r="A257" s="4"/>
      <c r="B257" s="4"/>
    </row>
    <row r="258" spans="1:2" ht="13" x14ac:dyDescent="0.15">
      <c r="A258" s="4"/>
      <c r="B258" s="4"/>
    </row>
    <row r="259" spans="1:2" ht="13" x14ac:dyDescent="0.15">
      <c r="A259" s="4"/>
      <c r="B259" s="4"/>
    </row>
    <row r="260" spans="1:2" ht="13" x14ac:dyDescent="0.15">
      <c r="A260" s="4"/>
      <c r="B260" s="4"/>
    </row>
    <row r="261" spans="1:2" ht="13" x14ac:dyDescent="0.15">
      <c r="A261" s="4"/>
      <c r="B261" s="4"/>
    </row>
    <row r="262" spans="1:2" ht="13" x14ac:dyDescent="0.15">
      <c r="A262" s="4"/>
      <c r="B262" s="4"/>
    </row>
    <row r="263" spans="1:2" ht="13" x14ac:dyDescent="0.15">
      <c r="A263" s="4"/>
      <c r="B263" s="4"/>
    </row>
    <row r="264" spans="1:2" ht="13" x14ac:dyDescent="0.15">
      <c r="A264" s="4"/>
      <c r="B264" s="4"/>
    </row>
    <row r="265" spans="1:2" ht="13" x14ac:dyDescent="0.15">
      <c r="A265" s="4"/>
      <c r="B265" s="4"/>
    </row>
    <row r="266" spans="1:2" ht="13" x14ac:dyDescent="0.15">
      <c r="A266" s="4"/>
      <c r="B266" s="4"/>
    </row>
    <row r="267" spans="1:2" ht="13" x14ac:dyDescent="0.15">
      <c r="A267" s="4"/>
      <c r="B267" s="4"/>
    </row>
    <row r="268" spans="1:2" ht="13" x14ac:dyDescent="0.15">
      <c r="A268" s="4"/>
      <c r="B268" s="4"/>
    </row>
    <row r="269" spans="1:2" ht="13" x14ac:dyDescent="0.15">
      <c r="A269" s="4"/>
      <c r="B269" s="4"/>
    </row>
    <row r="270" spans="1:2" ht="13" x14ac:dyDescent="0.15">
      <c r="A270" s="4"/>
      <c r="B270" s="4"/>
    </row>
    <row r="271" spans="1:2" ht="13" x14ac:dyDescent="0.15">
      <c r="A271" s="4"/>
      <c r="B271" s="4"/>
    </row>
    <row r="272" spans="1:2" ht="13" x14ac:dyDescent="0.15">
      <c r="A272" s="4"/>
      <c r="B272" s="4"/>
    </row>
    <row r="273" spans="1:2" ht="13" x14ac:dyDescent="0.15">
      <c r="A273" s="4"/>
      <c r="B273" s="4"/>
    </row>
    <row r="274" spans="1:2" ht="13" x14ac:dyDescent="0.15">
      <c r="A274" s="4"/>
      <c r="B274" s="4"/>
    </row>
    <row r="275" spans="1:2" ht="13" x14ac:dyDescent="0.15">
      <c r="A275" s="4"/>
      <c r="B275" s="4"/>
    </row>
    <row r="276" spans="1:2" ht="13" x14ac:dyDescent="0.15">
      <c r="A276" s="4"/>
      <c r="B276" s="4"/>
    </row>
    <row r="277" spans="1:2" ht="13" x14ac:dyDescent="0.15">
      <c r="A277" s="4"/>
      <c r="B277" s="4"/>
    </row>
    <row r="278" spans="1:2" ht="13" x14ac:dyDescent="0.15">
      <c r="A278" s="4"/>
      <c r="B278" s="4"/>
    </row>
    <row r="279" spans="1:2" ht="13" x14ac:dyDescent="0.15">
      <c r="A279" s="4"/>
      <c r="B279" s="4"/>
    </row>
    <row r="280" spans="1:2" ht="13" x14ac:dyDescent="0.15">
      <c r="A280" s="4"/>
      <c r="B280" s="4"/>
    </row>
    <row r="281" spans="1:2" ht="13" x14ac:dyDescent="0.15">
      <c r="A281" s="4"/>
      <c r="B281" s="4"/>
    </row>
    <row r="282" spans="1:2" ht="13" x14ac:dyDescent="0.15">
      <c r="A282" s="4"/>
      <c r="B282" s="4"/>
    </row>
    <row r="283" spans="1:2" ht="13" x14ac:dyDescent="0.15">
      <c r="A283" s="4"/>
      <c r="B283" s="4"/>
    </row>
    <row r="284" spans="1:2" ht="13" x14ac:dyDescent="0.15">
      <c r="A284" s="4"/>
      <c r="B284" s="4"/>
    </row>
    <row r="285" spans="1:2" ht="13" x14ac:dyDescent="0.15">
      <c r="A285" s="4"/>
      <c r="B285" s="4"/>
    </row>
    <row r="286" spans="1:2" ht="13" x14ac:dyDescent="0.15">
      <c r="A286" s="4"/>
      <c r="B286" s="4"/>
    </row>
    <row r="287" spans="1:2" ht="13" x14ac:dyDescent="0.15">
      <c r="A287" s="4"/>
      <c r="B287" s="4"/>
    </row>
    <row r="288" spans="1:2" ht="13" x14ac:dyDescent="0.15">
      <c r="A288" s="4"/>
      <c r="B288" s="4"/>
    </row>
    <row r="289" spans="1:2" ht="13" x14ac:dyDescent="0.15">
      <c r="A289" s="4"/>
      <c r="B289" s="4"/>
    </row>
    <row r="290" spans="1:2" ht="13" x14ac:dyDescent="0.15">
      <c r="A290" s="4"/>
      <c r="B290" s="4"/>
    </row>
    <row r="291" spans="1:2" ht="13" x14ac:dyDescent="0.15">
      <c r="A291" s="4"/>
      <c r="B291" s="4"/>
    </row>
    <row r="292" spans="1:2" ht="13" x14ac:dyDescent="0.15">
      <c r="A292" s="4"/>
      <c r="B292" s="4"/>
    </row>
    <row r="293" spans="1:2" ht="13" x14ac:dyDescent="0.15">
      <c r="A293" s="4"/>
      <c r="B293" s="4"/>
    </row>
    <row r="294" spans="1:2" ht="13" x14ac:dyDescent="0.15">
      <c r="A294" s="4"/>
      <c r="B294" s="4"/>
    </row>
    <row r="295" spans="1:2" ht="13" x14ac:dyDescent="0.15">
      <c r="A295" s="4"/>
      <c r="B295" s="4"/>
    </row>
    <row r="296" spans="1:2" ht="13" x14ac:dyDescent="0.15">
      <c r="A296" s="4"/>
      <c r="B296" s="4"/>
    </row>
    <row r="297" spans="1:2" ht="13" x14ac:dyDescent="0.15">
      <c r="A297" s="4"/>
      <c r="B297" s="4"/>
    </row>
    <row r="298" spans="1:2" ht="13" x14ac:dyDescent="0.15">
      <c r="A298" s="4"/>
      <c r="B298" s="4"/>
    </row>
    <row r="299" spans="1:2" ht="13" x14ac:dyDescent="0.15">
      <c r="A299" s="4"/>
      <c r="B299" s="4"/>
    </row>
    <row r="300" spans="1:2" ht="13" x14ac:dyDescent="0.15">
      <c r="A300" s="4"/>
      <c r="B300" s="4"/>
    </row>
    <row r="301" spans="1:2" ht="13" x14ac:dyDescent="0.15">
      <c r="A301" s="4"/>
      <c r="B301" s="4"/>
    </row>
    <row r="302" spans="1:2" ht="13" x14ac:dyDescent="0.15">
      <c r="A302" s="4"/>
      <c r="B302" s="4"/>
    </row>
    <row r="303" spans="1:2" ht="13" x14ac:dyDescent="0.15">
      <c r="A303" s="4"/>
      <c r="B303" s="4"/>
    </row>
    <row r="304" spans="1:2" ht="13" x14ac:dyDescent="0.15">
      <c r="A304" s="4"/>
      <c r="B304" s="4"/>
    </row>
    <row r="305" spans="1:2" ht="13" x14ac:dyDescent="0.15">
      <c r="A305" s="4"/>
      <c r="B305" s="4"/>
    </row>
    <row r="306" spans="1:2" ht="13" x14ac:dyDescent="0.15">
      <c r="A306" s="4"/>
      <c r="B306" s="4"/>
    </row>
    <row r="307" spans="1:2" ht="13" x14ac:dyDescent="0.15">
      <c r="A307" s="4"/>
      <c r="B307" s="4"/>
    </row>
    <row r="308" spans="1:2" ht="13" x14ac:dyDescent="0.15">
      <c r="A308" s="4"/>
      <c r="B308" s="4"/>
    </row>
    <row r="309" spans="1:2" ht="13" x14ac:dyDescent="0.15">
      <c r="A309" s="4"/>
      <c r="B309" s="4"/>
    </row>
    <row r="310" spans="1:2" ht="13" x14ac:dyDescent="0.15">
      <c r="A310" s="4"/>
      <c r="B310" s="4"/>
    </row>
    <row r="311" spans="1:2" ht="13" x14ac:dyDescent="0.15">
      <c r="A311" s="4"/>
      <c r="B311" s="4"/>
    </row>
    <row r="312" spans="1:2" ht="13" x14ac:dyDescent="0.15">
      <c r="A312" s="4"/>
      <c r="B312" s="4"/>
    </row>
    <row r="313" spans="1:2" ht="13" x14ac:dyDescent="0.15">
      <c r="A313" s="4"/>
      <c r="B313" s="4"/>
    </row>
    <row r="314" spans="1:2" ht="13" x14ac:dyDescent="0.15">
      <c r="A314" s="4"/>
      <c r="B314" s="4"/>
    </row>
    <row r="315" spans="1:2" ht="13" x14ac:dyDescent="0.15">
      <c r="A315" s="4"/>
      <c r="B315" s="4"/>
    </row>
    <row r="316" spans="1:2" ht="13" x14ac:dyDescent="0.15">
      <c r="A316" s="4"/>
      <c r="B316" s="4"/>
    </row>
    <row r="317" spans="1:2" ht="13" x14ac:dyDescent="0.15">
      <c r="A317" s="4"/>
      <c r="B317" s="4"/>
    </row>
    <row r="318" spans="1:2" ht="13" x14ac:dyDescent="0.15">
      <c r="A318" s="4"/>
      <c r="B318" s="4"/>
    </row>
    <row r="319" spans="1:2" ht="13" x14ac:dyDescent="0.15">
      <c r="A319" s="4"/>
      <c r="B319" s="4"/>
    </row>
    <row r="320" spans="1:2" ht="13" x14ac:dyDescent="0.15">
      <c r="A320" s="4"/>
      <c r="B320" s="4"/>
    </row>
    <row r="321" spans="1:2" ht="13" x14ac:dyDescent="0.15">
      <c r="A321" s="4"/>
      <c r="B321" s="4"/>
    </row>
    <row r="322" spans="1:2" ht="13" x14ac:dyDescent="0.15">
      <c r="A322" s="4"/>
      <c r="B322" s="4"/>
    </row>
    <row r="323" spans="1:2" ht="13" x14ac:dyDescent="0.15">
      <c r="A323" s="4"/>
      <c r="B323" s="4"/>
    </row>
    <row r="324" spans="1:2" ht="13" x14ac:dyDescent="0.15">
      <c r="A324" s="4"/>
      <c r="B324" s="4"/>
    </row>
    <row r="325" spans="1:2" ht="13" x14ac:dyDescent="0.15">
      <c r="A325" s="4"/>
      <c r="B325" s="4"/>
    </row>
    <row r="326" spans="1:2" ht="13" x14ac:dyDescent="0.15">
      <c r="A326" s="4"/>
      <c r="B326" s="4"/>
    </row>
    <row r="327" spans="1:2" ht="13" x14ac:dyDescent="0.15">
      <c r="A327" s="4"/>
      <c r="B327" s="4"/>
    </row>
    <row r="328" spans="1:2" ht="13" x14ac:dyDescent="0.15">
      <c r="A328" s="4"/>
      <c r="B328" s="4"/>
    </row>
    <row r="329" spans="1:2" ht="13" x14ac:dyDescent="0.15">
      <c r="A329" s="4"/>
      <c r="B329" s="4"/>
    </row>
    <row r="330" spans="1:2" ht="13" x14ac:dyDescent="0.15">
      <c r="A330" s="4"/>
      <c r="B330" s="4"/>
    </row>
    <row r="331" spans="1:2" ht="13" x14ac:dyDescent="0.15">
      <c r="A331" s="4"/>
      <c r="B331" s="4"/>
    </row>
    <row r="332" spans="1:2" ht="13" x14ac:dyDescent="0.15">
      <c r="A332" s="4"/>
      <c r="B332" s="4"/>
    </row>
    <row r="333" spans="1:2" ht="13" x14ac:dyDescent="0.15">
      <c r="A333" s="4"/>
      <c r="B333" s="4"/>
    </row>
    <row r="334" spans="1:2" ht="13" x14ac:dyDescent="0.15">
      <c r="A334" s="4"/>
      <c r="B334" s="4"/>
    </row>
    <row r="335" spans="1:2" ht="13" x14ac:dyDescent="0.15">
      <c r="A335" s="4"/>
      <c r="B335" s="4"/>
    </row>
    <row r="336" spans="1:2" ht="13" x14ac:dyDescent="0.15">
      <c r="A336" s="4"/>
      <c r="B336" s="4"/>
    </row>
    <row r="337" spans="1:2" ht="13" x14ac:dyDescent="0.15">
      <c r="A337" s="4"/>
      <c r="B337" s="4"/>
    </row>
    <row r="338" spans="1:2" ht="13" x14ac:dyDescent="0.15">
      <c r="A338" s="4"/>
      <c r="B338" s="4"/>
    </row>
    <row r="339" spans="1:2" ht="13" x14ac:dyDescent="0.15">
      <c r="A339" s="4"/>
      <c r="B339" s="4"/>
    </row>
    <row r="340" spans="1:2" ht="13" x14ac:dyDescent="0.15">
      <c r="A340" s="4"/>
      <c r="B340" s="4"/>
    </row>
    <row r="341" spans="1:2" ht="13" x14ac:dyDescent="0.15">
      <c r="A341" s="4"/>
      <c r="B341" s="4"/>
    </row>
    <row r="342" spans="1:2" ht="13" x14ac:dyDescent="0.15">
      <c r="A342" s="4"/>
      <c r="B342" s="4"/>
    </row>
    <row r="343" spans="1:2" ht="13" x14ac:dyDescent="0.15">
      <c r="A343" s="4"/>
      <c r="B343" s="4"/>
    </row>
    <row r="344" spans="1:2" ht="13" x14ac:dyDescent="0.15">
      <c r="A344" s="4"/>
      <c r="B344" s="4"/>
    </row>
    <row r="345" spans="1:2" ht="13" x14ac:dyDescent="0.15">
      <c r="A345" s="4"/>
      <c r="B345" s="4"/>
    </row>
    <row r="346" spans="1:2" ht="13" x14ac:dyDescent="0.15">
      <c r="A346" s="4"/>
      <c r="B346" s="4"/>
    </row>
    <row r="347" spans="1:2" ht="13" x14ac:dyDescent="0.15">
      <c r="A347" s="4"/>
      <c r="B347" s="4"/>
    </row>
    <row r="348" spans="1:2" ht="13" x14ac:dyDescent="0.15">
      <c r="A348" s="4"/>
      <c r="B348" s="4"/>
    </row>
    <row r="349" spans="1:2" ht="13" x14ac:dyDescent="0.15">
      <c r="A349" s="4"/>
      <c r="B349" s="4"/>
    </row>
    <row r="350" spans="1:2" ht="13" x14ac:dyDescent="0.15">
      <c r="A350" s="4"/>
      <c r="B350" s="4"/>
    </row>
    <row r="351" spans="1:2" ht="13" x14ac:dyDescent="0.15">
      <c r="A351" s="4"/>
      <c r="B351" s="4"/>
    </row>
    <row r="352" spans="1:2" ht="13" x14ac:dyDescent="0.15">
      <c r="A352" s="4"/>
      <c r="B352" s="4"/>
    </row>
    <row r="353" spans="1:2" ht="13" x14ac:dyDescent="0.15">
      <c r="A353" s="4"/>
      <c r="B353" s="4"/>
    </row>
    <row r="354" spans="1:2" ht="13" x14ac:dyDescent="0.15">
      <c r="A354" s="4"/>
      <c r="B354" s="4"/>
    </row>
    <row r="355" spans="1:2" ht="13" x14ac:dyDescent="0.15">
      <c r="A355" s="4"/>
      <c r="B355" s="4"/>
    </row>
    <row r="356" spans="1:2" ht="13" x14ac:dyDescent="0.15">
      <c r="A356" s="4"/>
      <c r="B356" s="4"/>
    </row>
    <row r="357" spans="1:2" ht="13" x14ac:dyDescent="0.15">
      <c r="A357" s="4"/>
      <c r="B357" s="4"/>
    </row>
    <row r="358" spans="1:2" ht="13" x14ac:dyDescent="0.15">
      <c r="A358" s="4"/>
      <c r="B358" s="4"/>
    </row>
    <row r="359" spans="1:2" ht="13" x14ac:dyDescent="0.15">
      <c r="A359" s="4"/>
      <c r="B359" s="4"/>
    </row>
    <row r="360" spans="1:2" ht="13" x14ac:dyDescent="0.15">
      <c r="A360" s="4"/>
      <c r="B360" s="4"/>
    </row>
    <row r="361" spans="1:2" ht="13" x14ac:dyDescent="0.15">
      <c r="A361" s="4"/>
      <c r="B361" s="4"/>
    </row>
    <row r="362" spans="1:2" ht="13" x14ac:dyDescent="0.15">
      <c r="A362" s="4"/>
      <c r="B362" s="4"/>
    </row>
    <row r="363" spans="1:2" ht="13" x14ac:dyDescent="0.15">
      <c r="A363" s="4"/>
      <c r="B363" s="4"/>
    </row>
    <row r="364" spans="1:2" ht="13" x14ac:dyDescent="0.15">
      <c r="A364" s="4"/>
      <c r="B364" s="4"/>
    </row>
    <row r="365" spans="1:2" ht="13" x14ac:dyDescent="0.15">
      <c r="A365" s="4"/>
      <c r="B365" s="4"/>
    </row>
    <row r="366" spans="1:2" ht="13" x14ac:dyDescent="0.15">
      <c r="A366" s="4"/>
      <c r="B366" s="4"/>
    </row>
    <row r="367" spans="1:2" ht="13" x14ac:dyDescent="0.15">
      <c r="A367" s="4"/>
      <c r="B367" s="4"/>
    </row>
    <row r="368" spans="1:2" ht="13" x14ac:dyDescent="0.15">
      <c r="A368" s="4"/>
      <c r="B368" s="4"/>
    </row>
    <row r="369" spans="1:2" ht="13" x14ac:dyDescent="0.15">
      <c r="A369" s="4"/>
      <c r="B369" s="4"/>
    </row>
    <row r="370" spans="1:2" ht="13" x14ac:dyDescent="0.15">
      <c r="A370" s="4"/>
      <c r="B370" s="4"/>
    </row>
    <row r="371" spans="1:2" ht="13" x14ac:dyDescent="0.15">
      <c r="A371" s="4"/>
      <c r="B371" s="4"/>
    </row>
    <row r="372" spans="1:2" ht="13" x14ac:dyDescent="0.15">
      <c r="A372" s="4"/>
      <c r="B372" s="4"/>
    </row>
    <row r="373" spans="1:2" ht="13" x14ac:dyDescent="0.15">
      <c r="A373" s="4"/>
      <c r="B373" s="4"/>
    </row>
    <row r="374" spans="1:2" ht="13" x14ac:dyDescent="0.15">
      <c r="A374" s="4"/>
      <c r="B374" s="4"/>
    </row>
    <row r="375" spans="1:2" ht="13" x14ac:dyDescent="0.15">
      <c r="A375" s="4"/>
      <c r="B375" s="4"/>
    </row>
    <row r="376" spans="1:2" ht="13" x14ac:dyDescent="0.15">
      <c r="A376" s="4"/>
      <c r="B376" s="4"/>
    </row>
    <row r="377" spans="1:2" ht="13" x14ac:dyDescent="0.15">
      <c r="A377" s="4"/>
      <c r="B377" s="4"/>
    </row>
    <row r="378" spans="1:2" ht="13" x14ac:dyDescent="0.15">
      <c r="A378" s="4"/>
      <c r="B378" s="4"/>
    </row>
    <row r="379" spans="1:2" ht="13" x14ac:dyDescent="0.15">
      <c r="A379" s="4"/>
      <c r="B379" s="4"/>
    </row>
    <row r="380" spans="1:2" ht="13" x14ac:dyDescent="0.15">
      <c r="A380" s="4"/>
      <c r="B380" s="4"/>
    </row>
    <row r="381" spans="1:2" ht="13" x14ac:dyDescent="0.15">
      <c r="A381" s="4"/>
      <c r="B381" s="4"/>
    </row>
    <row r="382" spans="1:2" ht="13" x14ac:dyDescent="0.15">
      <c r="A382" s="4"/>
      <c r="B382" s="4"/>
    </row>
    <row r="383" spans="1:2" ht="13" x14ac:dyDescent="0.15">
      <c r="A383" s="4"/>
      <c r="B383" s="4"/>
    </row>
    <row r="384" spans="1:2" ht="13" x14ac:dyDescent="0.15">
      <c r="A384" s="4"/>
      <c r="B384" s="4"/>
    </row>
    <row r="385" spans="1:2" ht="13" x14ac:dyDescent="0.15">
      <c r="A385" s="4"/>
      <c r="B385" s="4"/>
    </row>
    <row r="386" spans="1:2" ht="13" x14ac:dyDescent="0.15">
      <c r="A386" s="4"/>
      <c r="B386" s="4"/>
    </row>
    <row r="387" spans="1:2" ht="13" x14ac:dyDescent="0.15">
      <c r="A387" s="4"/>
      <c r="B387" s="4"/>
    </row>
    <row r="388" spans="1:2" ht="13" x14ac:dyDescent="0.15">
      <c r="A388" s="4"/>
      <c r="B388" s="4"/>
    </row>
    <row r="389" spans="1:2" ht="13" x14ac:dyDescent="0.15">
      <c r="A389" s="4"/>
      <c r="B389" s="4"/>
    </row>
    <row r="390" spans="1:2" ht="13" x14ac:dyDescent="0.15">
      <c r="A390" s="4"/>
      <c r="B390" s="4"/>
    </row>
    <row r="391" spans="1:2" ht="13" x14ac:dyDescent="0.15">
      <c r="A391" s="4"/>
      <c r="B391" s="4"/>
    </row>
    <row r="392" spans="1:2" ht="13" x14ac:dyDescent="0.15">
      <c r="A392" s="4"/>
      <c r="B392" s="4"/>
    </row>
    <row r="393" spans="1:2" ht="13" x14ac:dyDescent="0.15">
      <c r="A393" s="4"/>
      <c r="B393" s="4"/>
    </row>
    <row r="394" spans="1:2" ht="13" x14ac:dyDescent="0.15">
      <c r="A394" s="4"/>
      <c r="B394" s="4"/>
    </row>
    <row r="395" spans="1:2" ht="13" x14ac:dyDescent="0.15">
      <c r="A395" s="4"/>
      <c r="B395" s="4"/>
    </row>
    <row r="396" spans="1:2" ht="13" x14ac:dyDescent="0.15">
      <c r="A396" s="4"/>
      <c r="B396" s="4"/>
    </row>
    <row r="397" spans="1:2" ht="13" x14ac:dyDescent="0.15">
      <c r="A397" s="4"/>
      <c r="B397" s="4"/>
    </row>
    <row r="398" spans="1:2" ht="13" x14ac:dyDescent="0.15">
      <c r="A398" s="4"/>
      <c r="B398" s="4"/>
    </row>
    <row r="399" spans="1:2" ht="13" x14ac:dyDescent="0.15">
      <c r="A399" s="4"/>
      <c r="B399" s="4"/>
    </row>
    <row r="400" spans="1:2" ht="13" x14ac:dyDescent="0.15">
      <c r="A400" s="4"/>
      <c r="B400" s="4"/>
    </row>
    <row r="401" spans="1:2" ht="13" x14ac:dyDescent="0.15">
      <c r="A401" s="4"/>
      <c r="B401" s="4"/>
    </row>
    <row r="402" spans="1:2" ht="13" x14ac:dyDescent="0.15">
      <c r="A402" s="4"/>
      <c r="B402" s="4"/>
    </row>
    <row r="403" spans="1:2" ht="13" x14ac:dyDescent="0.15">
      <c r="A403" s="4"/>
      <c r="B403" s="4"/>
    </row>
    <row r="404" spans="1:2" ht="13" x14ac:dyDescent="0.15">
      <c r="A404" s="4"/>
      <c r="B404" s="4"/>
    </row>
    <row r="405" spans="1:2" ht="13" x14ac:dyDescent="0.15">
      <c r="A405" s="4"/>
      <c r="B405" s="4"/>
    </row>
    <row r="406" spans="1:2" ht="13" x14ac:dyDescent="0.15">
      <c r="A406" s="4"/>
      <c r="B406" s="4"/>
    </row>
    <row r="407" spans="1:2" ht="13" x14ac:dyDescent="0.15">
      <c r="A407" s="4"/>
      <c r="B407" s="4"/>
    </row>
    <row r="408" spans="1:2" ht="13" x14ac:dyDescent="0.15">
      <c r="A408" s="4"/>
      <c r="B408" s="4"/>
    </row>
    <row r="409" spans="1:2" ht="13" x14ac:dyDescent="0.15">
      <c r="A409" s="4"/>
      <c r="B409" s="4"/>
    </row>
    <row r="410" spans="1:2" ht="13" x14ac:dyDescent="0.15">
      <c r="A410" s="4"/>
      <c r="B410" s="4"/>
    </row>
    <row r="411" spans="1:2" ht="13" x14ac:dyDescent="0.15">
      <c r="A411" s="4"/>
      <c r="B411" s="4"/>
    </row>
    <row r="412" spans="1:2" ht="13" x14ac:dyDescent="0.15">
      <c r="A412" s="4"/>
      <c r="B412" s="4"/>
    </row>
    <row r="413" spans="1:2" ht="13" x14ac:dyDescent="0.15">
      <c r="A413" s="4"/>
      <c r="B413" s="4"/>
    </row>
    <row r="414" spans="1:2" ht="13" x14ac:dyDescent="0.15">
      <c r="A414" s="4"/>
      <c r="B414" s="4"/>
    </row>
    <row r="415" spans="1:2" ht="13" x14ac:dyDescent="0.15">
      <c r="A415" s="4"/>
      <c r="B415" s="4"/>
    </row>
    <row r="416" spans="1:2" ht="13" x14ac:dyDescent="0.15">
      <c r="A416" s="4"/>
      <c r="B416" s="4"/>
    </row>
    <row r="417" spans="1:2" ht="13" x14ac:dyDescent="0.15">
      <c r="A417" s="4"/>
      <c r="B417" s="4"/>
    </row>
    <row r="418" spans="1:2" ht="13" x14ac:dyDescent="0.15">
      <c r="A418" s="4"/>
      <c r="B418" s="4"/>
    </row>
    <row r="419" spans="1:2" ht="13" x14ac:dyDescent="0.15">
      <c r="A419" s="4"/>
      <c r="B419" s="4"/>
    </row>
    <row r="420" spans="1:2" ht="13" x14ac:dyDescent="0.15">
      <c r="A420" s="4"/>
      <c r="B420" s="4"/>
    </row>
    <row r="421" spans="1:2" ht="13" x14ac:dyDescent="0.15">
      <c r="A421" s="4"/>
      <c r="B421" s="4"/>
    </row>
    <row r="422" spans="1:2" ht="13" x14ac:dyDescent="0.15">
      <c r="A422" s="4"/>
      <c r="B422" s="4"/>
    </row>
    <row r="423" spans="1:2" ht="13" x14ac:dyDescent="0.15">
      <c r="A423" s="4"/>
      <c r="B423" s="4"/>
    </row>
    <row r="424" spans="1:2" ht="13" x14ac:dyDescent="0.15">
      <c r="A424" s="4"/>
      <c r="B424" s="4"/>
    </row>
    <row r="425" spans="1:2" ht="13" x14ac:dyDescent="0.15">
      <c r="A425" s="4"/>
      <c r="B425" s="4"/>
    </row>
    <row r="426" spans="1:2" ht="13" x14ac:dyDescent="0.15">
      <c r="A426" s="4"/>
      <c r="B426" s="4"/>
    </row>
    <row r="427" spans="1:2" ht="13" x14ac:dyDescent="0.15">
      <c r="A427" s="4"/>
      <c r="B427" s="4"/>
    </row>
    <row r="428" spans="1:2" ht="13" x14ac:dyDescent="0.15">
      <c r="A428" s="4"/>
      <c r="B428" s="4"/>
    </row>
    <row r="429" spans="1:2" ht="13" x14ac:dyDescent="0.15">
      <c r="A429" s="4"/>
      <c r="B429" s="4"/>
    </row>
    <row r="430" spans="1:2" ht="13" x14ac:dyDescent="0.15">
      <c r="A430" s="4"/>
      <c r="B430" s="4"/>
    </row>
    <row r="431" spans="1:2" ht="13" x14ac:dyDescent="0.15">
      <c r="A431" s="4"/>
      <c r="B431" s="4"/>
    </row>
    <row r="432" spans="1:2" ht="13" x14ac:dyDescent="0.15">
      <c r="A432" s="4"/>
      <c r="B432" s="4"/>
    </row>
    <row r="433" spans="1:2" ht="13" x14ac:dyDescent="0.15">
      <c r="A433" s="4"/>
      <c r="B433" s="4"/>
    </row>
    <row r="434" spans="1:2" ht="13" x14ac:dyDescent="0.15">
      <c r="A434" s="4"/>
      <c r="B434" s="4"/>
    </row>
    <row r="435" spans="1:2" ht="13" x14ac:dyDescent="0.15">
      <c r="A435" s="4"/>
      <c r="B435" s="4"/>
    </row>
    <row r="436" spans="1:2" ht="13" x14ac:dyDescent="0.15">
      <c r="A436" s="4"/>
      <c r="B436" s="4"/>
    </row>
    <row r="437" spans="1:2" ht="13" x14ac:dyDescent="0.15">
      <c r="A437" s="4"/>
      <c r="B437" s="4"/>
    </row>
    <row r="438" spans="1:2" ht="13" x14ac:dyDescent="0.15">
      <c r="A438" s="4"/>
      <c r="B438" s="4"/>
    </row>
    <row r="439" spans="1:2" ht="13" x14ac:dyDescent="0.15">
      <c r="A439" s="4"/>
      <c r="B439" s="4"/>
    </row>
    <row r="440" spans="1:2" ht="13" x14ac:dyDescent="0.15">
      <c r="A440" s="4"/>
      <c r="B440" s="4"/>
    </row>
    <row r="441" spans="1:2" ht="13" x14ac:dyDescent="0.15">
      <c r="A441" s="4"/>
      <c r="B441" s="4"/>
    </row>
    <row r="442" spans="1:2" ht="13" x14ac:dyDescent="0.15">
      <c r="A442" s="4"/>
      <c r="B442" s="4"/>
    </row>
    <row r="443" spans="1:2" ht="13" x14ac:dyDescent="0.15">
      <c r="A443" s="4"/>
      <c r="B443" s="4"/>
    </row>
    <row r="444" spans="1:2" ht="13" x14ac:dyDescent="0.15">
      <c r="A444" s="4"/>
      <c r="B444" s="4"/>
    </row>
    <row r="445" spans="1:2" ht="13" x14ac:dyDescent="0.15">
      <c r="A445" s="4"/>
      <c r="B445" s="4"/>
    </row>
    <row r="446" spans="1:2" ht="13" x14ac:dyDescent="0.15">
      <c r="A446" s="4"/>
      <c r="B446" s="4"/>
    </row>
    <row r="447" spans="1:2" ht="13" x14ac:dyDescent="0.15">
      <c r="A447" s="4"/>
      <c r="B447" s="4"/>
    </row>
    <row r="448" spans="1:2" ht="13" x14ac:dyDescent="0.15">
      <c r="A448" s="4"/>
      <c r="B448" s="4"/>
    </row>
    <row r="449" spans="1:2" ht="13" x14ac:dyDescent="0.15">
      <c r="A449" s="4"/>
      <c r="B449" s="4"/>
    </row>
    <row r="450" spans="1:2" ht="13" x14ac:dyDescent="0.15">
      <c r="A450" s="4"/>
      <c r="B450" s="4"/>
    </row>
    <row r="451" spans="1:2" ht="13" x14ac:dyDescent="0.15">
      <c r="A451" s="4"/>
      <c r="B451" s="4"/>
    </row>
    <row r="452" spans="1:2" ht="13" x14ac:dyDescent="0.15">
      <c r="A452" s="4"/>
      <c r="B452" s="4"/>
    </row>
    <row r="453" spans="1:2" ht="13" x14ac:dyDescent="0.15">
      <c r="A453" s="4"/>
      <c r="B453" s="4"/>
    </row>
    <row r="454" spans="1:2" ht="13" x14ac:dyDescent="0.15">
      <c r="A454" s="4"/>
      <c r="B454" s="4"/>
    </row>
    <row r="455" spans="1:2" ht="13" x14ac:dyDescent="0.15">
      <c r="A455" s="4"/>
      <c r="B455" s="4"/>
    </row>
    <row r="456" spans="1:2" ht="13" x14ac:dyDescent="0.15">
      <c r="A456" s="4"/>
      <c r="B456" s="4"/>
    </row>
    <row r="457" spans="1:2" ht="13" x14ac:dyDescent="0.15">
      <c r="A457" s="4"/>
      <c r="B457" s="4"/>
    </row>
    <row r="458" spans="1:2" ht="13" x14ac:dyDescent="0.15">
      <c r="A458" s="4"/>
      <c r="B458" s="4"/>
    </row>
    <row r="459" spans="1:2" ht="13" x14ac:dyDescent="0.15">
      <c r="A459" s="4"/>
      <c r="B459" s="4"/>
    </row>
    <row r="460" spans="1:2" ht="13" x14ac:dyDescent="0.15">
      <c r="A460" s="4"/>
      <c r="B460" s="4"/>
    </row>
    <row r="461" spans="1:2" ht="13" x14ac:dyDescent="0.15">
      <c r="A461" s="4"/>
      <c r="B461" s="4"/>
    </row>
    <row r="462" spans="1:2" ht="13" x14ac:dyDescent="0.15">
      <c r="A462" s="4"/>
      <c r="B462" s="4"/>
    </row>
    <row r="463" spans="1:2" ht="13" x14ac:dyDescent="0.15">
      <c r="A463" s="4"/>
      <c r="B463" s="4"/>
    </row>
    <row r="464" spans="1:2" ht="13" x14ac:dyDescent="0.15">
      <c r="A464" s="4"/>
      <c r="B464" s="4"/>
    </row>
    <row r="465" spans="1:2" ht="13" x14ac:dyDescent="0.15">
      <c r="A465" s="4"/>
      <c r="B465" s="4"/>
    </row>
    <row r="466" spans="1:2" ht="13" x14ac:dyDescent="0.15">
      <c r="A466" s="4"/>
      <c r="B466" s="4"/>
    </row>
    <row r="467" spans="1:2" ht="13" x14ac:dyDescent="0.15">
      <c r="A467" s="4"/>
      <c r="B467" s="4"/>
    </row>
    <row r="468" spans="1:2" ht="13" x14ac:dyDescent="0.15">
      <c r="A468" s="4"/>
      <c r="B468" s="4"/>
    </row>
    <row r="469" spans="1:2" ht="13" x14ac:dyDescent="0.15">
      <c r="A469" s="4"/>
      <c r="B469" s="4"/>
    </row>
    <row r="470" spans="1:2" ht="13" x14ac:dyDescent="0.15">
      <c r="A470" s="4"/>
      <c r="B470" s="4"/>
    </row>
    <row r="471" spans="1:2" ht="13" x14ac:dyDescent="0.15">
      <c r="A471" s="4"/>
      <c r="B471" s="4"/>
    </row>
    <row r="472" spans="1:2" ht="13" x14ac:dyDescent="0.15">
      <c r="A472" s="4"/>
      <c r="B472" s="4"/>
    </row>
    <row r="473" spans="1:2" ht="13" x14ac:dyDescent="0.15">
      <c r="A473" s="4"/>
      <c r="B473" s="4"/>
    </row>
    <row r="474" spans="1:2" ht="13" x14ac:dyDescent="0.15">
      <c r="A474" s="4"/>
      <c r="B474" s="4"/>
    </row>
    <row r="475" spans="1:2" ht="13" x14ac:dyDescent="0.15">
      <c r="A475" s="4"/>
      <c r="B475" s="4"/>
    </row>
    <row r="476" spans="1:2" ht="13" x14ac:dyDescent="0.15">
      <c r="A476" s="4"/>
      <c r="B476" s="4"/>
    </row>
    <row r="477" spans="1:2" ht="13" x14ac:dyDescent="0.15">
      <c r="A477" s="4"/>
      <c r="B477" s="4"/>
    </row>
    <row r="478" spans="1:2" ht="13" x14ac:dyDescent="0.15">
      <c r="A478" s="4"/>
      <c r="B478" s="4"/>
    </row>
    <row r="479" spans="1:2" ht="13" x14ac:dyDescent="0.15">
      <c r="A479" s="4"/>
      <c r="B479" s="4"/>
    </row>
    <row r="480" spans="1:2" ht="13" x14ac:dyDescent="0.15">
      <c r="A480" s="4"/>
      <c r="B480" s="4"/>
    </row>
    <row r="481" spans="1:2" ht="13" x14ac:dyDescent="0.15">
      <c r="A481" s="4"/>
      <c r="B481" s="4"/>
    </row>
    <row r="482" spans="1:2" ht="13" x14ac:dyDescent="0.15">
      <c r="A482" s="4"/>
      <c r="B482" s="4"/>
    </row>
    <row r="483" spans="1:2" ht="13" x14ac:dyDescent="0.15">
      <c r="A483" s="4"/>
      <c r="B483" s="4"/>
    </row>
    <row r="484" spans="1:2" ht="13" x14ac:dyDescent="0.15">
      <c r="A484" s="4"/>
      <c r="B484" s="4"/>
    </row>
    <row r="485" spans="1:2" ht="13" x14ac:dyDescent="0.15">
      <c r="A485" s="4"/>
      <c r="B485" s="4"/>
    </row>
    <row r="486" spans="1:2" ht="13" x14ac:dyDescent="0.15">
      <c r="A486" s="4"/>
      <c r="B486" s="4"/>
    </row>
    <row r="487" spans="1:2" ht="13" x14ac:dyDescent="0.15">
      <c r="A487" s="4"/>
      <c r="B487" s="4"/>
    </row>
    <row r="488" spans="1:2" ht="13" x14ac:dyDescent="0.15">
      <c r="A488" s="4"/>
      <c r="B488" s="4"/>
    </row>
    <row r="489" spans="1:2" ht="13" x14ac:dyDescent="0.15">
      <c r="A489" s="4"/>
      <c r="B489" s="4"/>
    </row>
    <row r="490" spans="1:2" ht="13" x14ac:dyDescent="0.15">
      <c r="A490" s="4"/>
      <c r="B490" s="4"/>
    </row>
    <row r="491" spans="1:2" ht="13" x14ac:dyDescent="0.15">
      <c r="A491" s="4"/>
      <c r="B491" s="4"/>
    </row>
    <row r="492" spans="1:2" ht="13" x14ac:dyDescent="0.15">
      <c r="A492" s="4"/>
      <c r="B492" s="4"/>
    </row>
    <row r="493" spans="1:2" ht="13" x14ac:dyDescent="0.15">
      <c r="A493" s="4"/>
      <c r="B493" s="4"/>
    </row>
    <row r="494" spans="1:2" ht="13" x14ac:dyDescent="0.15">
      <c r="A494" s="4"/>
      <c r="B494" s="4"/>
    </row>
    <row r="495" spans="1:2" ht="13" x14ac:dyDescent="0.15">
      <c r="A495" s="4"/>
      <c r="B495" s="4"/>
    </row>
    <row r="496" spans="1:2" ht="13" x14ac:dyDescent="0.15">
      <c r="A496" s="4"/>
      <c r="B496" s="4"/>
    </row>
    <row r="497" spans="1:2" ht="13" x14ac:dyDescent="0.15">
      <c r="A497" s="4"/>
      <c r="B497" s="4"/>
    </row>
    <row r="498" spans="1:2" ht="13" x14ac:dyDescent="0.15">
      <c r="A498" s="4"/>
      <c r="B498" s="4"/>
    </row>
    <row r="499" spans="1:2" ht="13" x14ac:dyDescent="0.15">
      <c r="A499" s="4"/>
      <c r="B499" s="4"/>
    </row>
    <row r="500" spans="1:2" ht="13" x14ac:dyDescent="0.15">
      <c r="A500" s="4"/>
      <c r="B500" s="4"/>
    </row>
    <row r="501" spans="1:2" ht="13" x14ac:dyDescent="0.15">
      <c r="A501" s="4"/>
      <c r="B501" s="4"/>
    </row>
    <row r="502" spans="1:2" ht="13" x14ac:dyDescent="0.15">
      <c r="A502" s="4"/>
      <c r="B502" s="4"/>
    </row>
    <row r="503" spans="1:2" ht="13" x14ac:dyDescent="0.15">
      <c r="A503" s="4"/>
      <c r="B503" s="4"/>
    </row>
    <row r="504" spans="1:2" ht="13" x14ac:dyDescent="0.15">
      <c r="A504" s="4"/>
      <c r="B504" s="4"/>
    </row>
    <row r="505" spans="1:2" ht="13" x14ac:dyDescent="0.15">
      <c r="A505" s="4"/>
      <c r="B505" s="4"/>
    </row>
    <row r="506" spans="1:2" ht="13" x14ac:dyDescent="0.15">
      <c r="A506" s="4"/>
      <c r="B506" s="4"/>
    </row>
    <row r="507" spans="1:2" ht="13" x14ac:dyDescent="0.15">
      <c r="A507" s="4"/>
      <c r="B507" s="4"/>
    </row>
    <row r="508" spans="1:2" ht="13" x14ac:dyDescent="0.15">
      <c r="A508" s="4"/>
      <c r="B508" s="4"/>
    </row>
    <row r="509" spans="1:2" ht="13" x14ac:dyDescent="0.15">
      <c r="A509" s="4"/>
      <c r="B509" s="4"/>
    </row>
    <row r="510" spans="1:2" ht="13" x14ac:dyDescent="0.15">
      <c r="A510" s="4"/>
      <c r="B510" s="4"/>
    </row>
    <row r="511" spans="1:2" ht="13" x14ac:dyDescent="0.15">
      <c r="A511" s="4"/>
      <c r="B511" s="4"/>
    </row>
    <row r="512" spans="1:2" ht="13" x14ac:dyDescent="0.15">
      <c r="A512" s="4"/>
      <c r="B512" s="4"/>
    </row>
    <row r="513" spans="1:2" ht="13" x14ac:dyDescent="0.15">
      <c r="A513" s="4"/>
      <c r="B513" s="4"/>
    </row>
    <row r="514" spans="1:2" ht="13" x14ac:dyDescent="0.15">
      <c r="A514" s="4"/>
      <c r="B514" s="4"/>
    </row>
    <row r="515" spans="1:2" ht="13" x14ac:dyDescent="0.15">
      <c r="A515" s="4"/>
      <c r="B515" s="4"/>
    </row>
    <row r="516" spans="1:2" ht="13" x14ac:dyDescent="0.15">
      <c r="A516" s="4"/>
      <c r="B516" s="4"/>
    </row>
    <row r="517" spans="1:2" ht="13" x14ac:dyDescent="0.15">
      <c r="A517" s="4"/>
      <c r="B517" s="4"/>
    </row>
    <row r="518" spans="1:2" ht="13" x14ac:dyDescent="0.15">
      <c r="A518" s="4"/>
      <c r="B518" s="4"/>
    </row>
    <row r="519" spans="1:2" ht="13" x14ac:dyDescent="0.15">
      <c r="A519" s="4"/>
      <c r="B519" s="4"/>
    </row>
    <row r="520" spans="1:2" ht="13" x14ac:dyDescent="0.15">
      <c r="A520" s="4"/>
      <c r="B520" s="4"/>
    </row>
    <row r="521" spans="1:2" ht="13" x14ac:dyDescent="0.15">
      <c r="A521" s="4"/>
      <c r="B521" s="4"/>
    </row>
    <row r="522" spans="1:2" ht="13" x14ac:dyDescent="0.15">
      <c r="A522" s="4"/>
      <c r="B522" s="4"/>
    </row>
    <row r="523" spans="1:2" ht="13" x14ac:dyDescent="0.15">
      <c r="A523" s="4"/>
      <c r="B523" s="4"/>
    </row>
    <row r="524" spans="1:2" ht="13" x14ac:dyDescent="0.15">
      <c r="A524" s="4"/>
      <c r="B524" s="4"/>
    </row>
    <row r="525" spans="1:2" ht="13" x14ac:dyDescent="0.15">
      <c r="A525" s="4"/>
      <c r="B525" s="4"/>
    </row>
    <row r="526" spans="1:2" ht="13" x14ac:dyDescent="0.15">
      <c r="A526" s="4"/>
      <c r="B526" s="4"/>
    </row>
    <row r="527" spans="1:2" ht="13" x14ac:dyDescent="0.15">
      <c r="A527" s="4"/>
      <c r="B527" s="4"/>
    </row>
    <row r="528" spans="1:2" ht="13" x14ac:dyDescent="0.15">
      <c r="A528" s="4"/>
      <c r="B528" s="4"/>
    </row>
    <row r="529" spans="1:2" ht="13" x14ac:dyDescent="0.15">
      <c r="A529" s="4"/>
      <c r="B529" s="4"/>
    </row>
    <row r="530" spans="1:2" ht="13" x14ac:dyDescent="0.15">
      <c r="A530" s="4"/>
      <c r="B530" s="4"/>
    </row>
    <row r="531" spans="1:2" ht="13" x14ac:dyDescent="0.15">
      <c r="A531" s="4"/>
      <c r="B531" s="4"/>
    </row>
    <row r="532" spans="1:2" ht="13" x14ac:dyDescent="0.15">
      <c r="A532" s="4"/>
      <c r="B532" s="4"/>
    </row>
    <row r="533" spans="1:2" ht="13" x14ac:dyDescent="0.15">
      <c r="A533" s="4"/>
      <c r="B533" s="4"/>
    </row>
    <row r="534" spans="1:2" ht="13" x14ac:dyDescent="0.15">
      <c r="A534" s="4"/>
      <c r="B534" s="4"/>
    </row>
    <row r="535" spans="1:2" ht="13" x14ac:dyDescent="0.15">
      <c r="A535" s="4"/>
      <c r="B535" s="4"/>
    </row>
    <row r="536" spans="1:2" ht="13" x14ac:dyDescent="0.15">
      <c r="A536" s="4"/>
      <c r="B536" s="4"/>
    </row>
    <row r="537" spans="1:2" ht="13" x14ac:dyDescent="0.15">
      <c r="A537" s="4"/>
      <c r="B537" s="4"/>
    </row>
    <row r="538" spans="1:2" ht="13" x14ac:dyDescent="0.15">
      <c r="A538" s="4"/>
      <c r="B538" s="4"/>
    </row>
    <row r="539" spans="1:2" ht="13" x14ac:dyDescent="0.15">
      <c r="A539" s="4"/>
      <c r="B539" s="4"/>
    </row>
    <row r="540" spans="1:2" ht="13" x14ac:dyDescent="0.15">
      <c r="A540" s="4"/>
      <c r="B540" s="4"/>
    </row>
    <row r="541" spans="1:2" ht="13" x14ac:dyDescent="0.15">
      <c r="A541" s="4"/>
      <c r="B541" s="4"/>
    </row>
    <row r="542" spans="1:2" ht="13" x14ac:dyDescent="0.15">
      <c r="A542" s="4"/>
      <c r="B542" s="4"/>
    </row>
    <row r="543" spans="1:2" ht="13" x14ac:dyDescent="0.15">
      <c r="A543" s="4"/>
      <c r="B543" s="4"/>
    </row>
    <row r="544" spans="1:2" ht="13" x14ac:dyDescent="0.15">
      <c r="A544" s="4"/>
      <c r="B544" s="4"/>
    </row>
    <row r="545" spans="1:2" ht="13" x14ac:dyDescent="0.15">
      <c r="A545" s="4"/>
      <c r="B545" s="4"/>
    </row>
    <row r="546" spans="1:2" ht="13" x14ac:dyDescent="0.15">
      <c r="A546" s="4"/>
      <c r="B546" s="4"/>
    </row>
    <row r="547" spans="1:2" ht="13" x14ac:dyDescent="0.15">
      <c r="A547" s="4"/>
      <c r="B547" s="4"/>
    </row>
    <row r="548" spans="1:2" ht="13" x14ac:dyDescent="0.15">
      <c r="A548" s="4"/>
      <c r="B548" s="4"/>
    </row>
    <row r="549" spans="1:2" ht="13" x14ac:dyDescent="0.15">
      <c r="A549" s="4"/>
      <c r="B549" s="4"/>
    </row>
    <row r="550" spans="1:2" ht="13" x14ac:dyDescent="0.15">
      <c r="A550" s="4"/>
      <c r="B550" s="4"/>
    </row>
    <row r="551" spans="1:2" ht="13" x14ac:dyDescent="0.15">
      <c r="A551" s="4"/>
      <c r="B551" s="4"/>
    </row>
    <row r="552" spans="1:2" ht="13" x14ac:dyDescent="0.15">
      <c r="A552" s="4"/>
      <c r="B552" s="4"/>
    </row>
    <row r="553" spans="1:2" ht="13" x14ac:dyDescent="0.15">
      <c r="A553" s="4"/>
      <c r="B553" s="4"/>
    </row>
    <row r="554" spans="1:2" ht="13" x14ac:dyDescent="0.15">
      <c r="A554" s="4"/>
      <c r="B554" s="4"/>
    </row>
    <row r="555" spans="1:2" ht="13" x14ac:dyDescent="0.15">
      <c r="A555" s="4"/>
      <c r="B555" s="4"/>
    </row>
    <row r="556" spans="1:2" ht="13" x14ac:dyDescent="0.15">
      <c r="A556" s="4"/>
      <c r="B556" s="4"/>
    </row>
    <row r="557" spans="1:2" ht="13" x14ac:dyDescent="0.15">
      <c r="A557" s="4"/>
      <c r="B557" s="4"/>
    </row>
    <row r="558" spans="1:2" ht="13" x14ac:dyDescent="0.15">
      <c r="A558" s="4"/>
      <c r="B558" s="4"/>
    </row>
    <row r="559" spans="1:2" ht="13" x14ac:dyDescent="0.15">
      <c r="A559" s="4"/>
      <c r="B559" s="4"/>
    </row>
    <row r="560" spans="1:2" ht="13" x14ac:dyDescent="0.15">
      <c r="A560" s="4"/>
      <c r="B560" s="4"/>
    </row>
    <row r="561" spans="1:2" ht="13" x14ac:dyDescent="0.15">
      <c r="A561" s="4"/>
      <c r="B561" s="4"/>
    </row>
    <row r="562" spans="1:2" ht="13" x14ac:dyDescent="0.15">
      <c r="A562" s="4"/>
      <c r="B562" s="4"/>
    </row>
    <row r="563" spans="1:2" ht="13" x14ac:dyDescent="0.15">
      <c r="A563" s="4"/>
      <c r="B563" s="4"/>
    </row>
    <row r="564" spans="1:2" ht="13" x14ac:dyDescent="0.15">
      <c r="A564" s="4"/>
      <c r="B564" s="4"/>
    </row>
    <row r="565" spans="1:2" ht="13" x14ac:dyDescent="0.15">
      <c r="A565" s="4"/>
      <c r="B565" s="4"/>
    </row>
    <row r="566" spans="1:2" ht="13" x14ac:dyDescent="0.15">
      <c r="A566" s="4"/>
      <c r="B566" s="4"/>
    </row>
    <row r="567" spans="1:2" ht="13" x14ac:dyDescent="0.15">
      <c r="A567" s="4"/>
      <c r="B567" s="4"/>
    </row>
    <row r="568" spans="1:2" ht="13" x14ac:dyDescent="0.15">
      <c r="A568" s="4"/>
      <c r="B568" s="4"/>
    </row>
    <row r="569" spans="1:2" ht="13" x14ac:dyDescent="0.15">
      <c r="A569" s="4"/>
      <c r="B569" s="4"/>
    </row>
    <row r="570" spans="1:2" ht="13" x14ac:dyDescent="0.15">
      <c r="A570" s="4"/>
      <c r="B570" s="4"/>
    </row>
    <row r="571" spans="1:2" ht="13" x14ac:dyDescent="0.15">
      <c r="A571" s="4"/>
      <c r="B571" s="4"/>
    </row>
    <row r="572" spans="1:2" ht="13" x14ac:dyDescent="0.15">
      <c r="A572" s="4"/>
      <c r="B572" s="4"/>
    </row>
    <row r="573" spans="1:2" ht="13" x14ac:dyDescent="0.15">
      <c r="A573" s="4"/>
      <c r="B573" s="4"/>
    </row>
    <row r="574" spans="1:2" ht="13" x14ac:dyDescent="0.15">
      <c r="A574" s="4"/>
      <c r="B574" s="4"/>
    </row>
    <row r="575" spans="1:2" ht="13" x14ac:dyDescent="0.15">
      <c r="A575" s="4"/>
      <c r="B575" s="4"/>
    </row>
    <row r="576" spans="1:2" ht="13" x14ac:dyDescent="0.15">
      <c r="A576" s="4"/>
      <c r="B576" s="4"/>
    </row>
    <row r="577" spans="1:2" ht="13" x14ac:dyDescent="0.15">
      <c r="A577" s="4"/>
      <c r="B577" s="4"/>
    </row>
    <row r="578" spans="1:2" ht="13" x14ac:dyDescent="0.15">
      <c r="A578" s="4"/>
      <c r="B578" s="4"/>
    </row>
    <row r="579" spans="1:2" ht="13" x14ac:dyDescent="0.15">
      <c r="A579" s="4"/>
      <c r="B579" s="4"/>
    </row>
    <row r="580" spans="1:2" ht="13" x14ac:dyDescent="0.15">
      <c r="A580" s="4"/>
      <c r="B580" s="4"/>
    </row>
    <row r="581" spans="1:2" ht="13" x14ac:dyDescent="0.15">
      <c r="A581" s="4"/>
      <c r="B581" s="4"/>
    </row>
    <row r="582" spans="1:2" ht="13" x14ac:dyDescent="0.15">
      <c r="A582" s="4"/>
      <c r="B582" s="4"/>
    </row>
    <row r="583" spans="1:2" ht="13" x14ac:dyDescent="0.15">
      <c r="A583" s="4"/>
      <c r="B583" s="4"/>
    </row>
    <row r="584" spans="1:2" ht="13" x14ac:dyDescent="0.15">
      <c r="A584" s="4"/>
      <c r="B584" s="4"/>
    </row>
    <row r="585" spans="1:2" ht="13" x14ac:dyDescent="0.15">
      <c r="A585" s="4"/>
      <c r="B585" s="4"/>
    </row>
    <row r="586" spans="1:2" ht="13" x14ac:dyDescent="0.15">
      <c r="A586" s="4"/>
      <c r="B586" s="4"/>
    </row>
    <row r="587" spans="1:2" ht="13" x14ac:dyDescent="0.15">
      <c r="A587" s="4"/>
      <c r="B587" s="4"/>
    </row>
    <row r="588" spans="1:2" ht="13" x14ac:dyDescent="0.15">
      <c r="A588" s="4"/>
      <c r="B588" s="4"/>
    </row>
    <row r="589" spans="1:2" ht="13" x14ac:dyDescent="0.15">
      <c r="A589" s="4"/>
      <c r="B589" s="4"/>
    </row>
    <row r="590" spans="1:2" ht="13" x14ac:dyDescent="0.15">
      <c r="A590" s="4"/>
      <c r="B590" s="4"/>
    </row>
    <row r="591" spans="1:2" ht="13" x14ac:dyDescent="0.15">
      <c r="A591" s="4"/>
      <c r="B591" s="4"/>
    </row>
    <row r="592" spans="1:2" ht="13" x14ac:dyDescent="0.15">
      <c r="A592" s="4"/>
      <c r="B592" s="4"/>
    </row>
    <row r="593" spans="1:2" ht="13" x14ac:dyDescent="0.15">
      <c r="A593" s="4"/>
      <c r="B593" s="4"/>
    </row>
    <row r="594" spans="1:2" ht="13" x14ac:dyDescent="0.15">
      <c r="A594" s="4"/>
      <c r="B594" s="4"/>
    </row>
    <row r="595" spans="1:2" ht="13" x14ac:dyDescent="0.15">
      <c r="A595" s="4"/>
      <c r="B595" s="4"/>
    </row>
    <row r="596" spans="1:2" ht="13" x14ac:dyDescent="0.15">
      <c r="A596" s="4"/>
      <c r="B596" s="4"/>
    </row>
    <row r="597" spans="1:2" ht="13" x14ac:dyDescent="0.15">
      <c r="A597" s="4"/>
      <c r="B597" s="4"/>
    </row>
    <row r="598" spans="1:2" ht="13" x14ac:dyDescent="0.15">
      <c r="A598" s="4"/>
      <c r="B598" s="4"/>
    </row>
    <row r="599" spans="1:2" ht="13" x14ac:dyDescent="0.15">
      <c r="A599" s="4"/>
      <c r="B599" s="4"/>
    </row>
    <row r="600" spans="1:2" ht="13" x14ac:dyDescent="0.15">
      <c r="A600" s="4"/>
      <c r="B600" s="4"/>
    </row>
    <row r="601" spans="1:2" ht="13" x14ac:dyDescent="0.15">
      <c r="A601" s="4"/>
      <c r="B601" s="4"/>
    </row>
    <row r="602" spans="1:2" ht="13" x14ac:dyDescent="0.15">
      <c r="A602" s="4"/>
      <c r="B602" s="4"/>
    </row>
    <row r="603" spans="1:2" ht="13" x14ac:dyDescent="0.15">
      <c r="A603" s="4"/>
      <c r="B603" s="4"/>
    </row>
    <row r="604" spans="1:2" ht="13" x14ac:dyDescent="0.15">
      <c r="A604" s="4"/>
      <c r="B604" s="4"/>
    </row>
    <row r="605" spans="1:2" ht="13" x14ac:dyDescent="0.15">
      <c r="A605" s="4"/>
      <c r="B605" s="4"/>
    </row>
    <row r="606" spans="1:2" ht="13" x14ac:dyDescent="0.15">
      <c r="A606" s="4"/>
      <c r="B606" s="4"/>
    </row>
    <row r="607" spans="1:2" ht="13" x14ac:dyDescent="0.15">
      <c r="A607" s="4"/>
      <c r="B607" s="4"/>
    </row>
    <row r="608" spans="1:2" ht="13" x14ac:dyDescent="0.15">
      <c r="A608" s="4"/>
      <c r="B608" s="4"/>
    </row>
    <row r="609" spans="1:2" ht="13" x14ac:dyDescent="0.15">
      <c r="A609" s="4"/>
      <c r="B609" s="4"/>
    </row>
    <row r="610" spans="1:2" ht="13" x14ac:dyDescent="0.15">
      <c r="A610" s="4"/>
      <c r="B610" s="4"/>
    </row>
    <row r="611" spans="1:2" ht="13" x14ac:dyDescent="0.15">
      <c r="A611" s="4"/>
      <c r="B611" s="4"/>
    </row>
    <row r="612" spans="1:2" ht="13" x14ac:dyDescent="0.15">
      <c r="A612" s="4"/>
      <c r="B612" s="4"/>
    </row>
    <row r="613" spans="1:2" ht="13" x14ac:dyDescent="0.15">
      <c r="A613" s="4"/>
      <c r="B613" s="4"/>
    </row>
    <row r="614" spans="1:2" ht="13" x14ac:dyDescent="0.15">
      <c r="A614" s="4"/>
      <c r="B614" s="4"/>
    </row>
    <row r="615" spans="1:2" ht="13" x14ac:dyDescent="0.15">
      <c r="A615" s="4"/>
      <c r="B615" s="4"/>
    </row>
    <row r="616" spans="1:2" ht="13" x14ac:dyDescent="0.15">
      <c r="A616" s="4"/>
      <c r="B616" s="4"/>
    </row>
    <row r="617" spans="1:2" ht="13" x14ac:dyDescent="0.15">
      <c r="A617" s="4"/>
      <c r="B617" s="4"/>
    </row>
    <row r="618" spans="1:2" ht="13" x14ac:dyDescent="0.15">
      <c r="A618" s="4"/>
      <c r="B618" s="4"/>
    </row>
    <row r="619" spans="1:2" ht="13" x14ac:dyDescent="0.15">
      <c r="A619" s="4"/>
      <c r="B619" s="4"/>
    </row>
    <row r="620" spans="1:2" ht="13" x14ac:dyDescent="0.15">
      <c r="A620" s="4"/>
      <c r="B620" s="4"/>
    </row>
    <row r="621" spans="1:2" ht="13" x14ac:dyDescent="0.15">
      <c r="A621" s="4"/>
      <c r="B621" s="4"/>
    </row>
    <row r="622" spans="1:2" ht="13" x14ac:dyDescent="0.15">
      <c r="A622" s="4"/>
      <c r="B622" s="4"/>
    </row>
    <row r="623" spans="1:2" ht="13" x14ac:dyDescent="0.15">
      <c r="A623" s="4"/>
      <c r="B623" s="4"/>
    </row>
    <row r="624" spans="1:2" ht="13" x14ac:dyDescent="0.15">
      <c r="A624" s="4"/>
      <c r="B624" s="4"/>
    </row>
    <row r="625" spans="1:2" ht="13" x14ac:dyDescent="0.15">
      <c r="A625" s="4"/>
      <c r="B625" s="4"/>
    </row>
    <row r="626" spans="1:2" ht="13" x14ac:dyDescent="0.15">
      <c r="A626" s="4"/>
      <c r="B626" s="4"/>
    </row>
    <row r="627" spans="1:2" ht="13" x14ac:dyDescent="0.15">
      <c r="A627" s="4"/>
      <c r="B627" s="4"/>
    </row>
    <row r="628" spans="1:2" ht="13" x14ac:dyDescent="0.15">
      <c r="A628" s="4"/>
      <c r="B628" s="4"/>
    </row>
    <row r="629" spans="1:2" ht="13" x14ac:dyDescent="0.15">
      <c r="A629" s="4"/>
      <c r="B629" s="4"/>
    </row>
    <row r="630" spans="1:2" ht="13" x14ac:dyDescent="0.15">
      <c r="A630" s="4"/>
      <c r="B630" s="4"/>
    </row>
    <row r="631" spans="1:2" ht="13" x14ac:dyDescent="0.15">
      <c r="A631" s="4"/>
      <c r="B631" s="4"/>
    </row>
    <row r="632" spans="1:2" ht="13" x14ac:dyDescent="0.15">
      <c r="A632" s="4"/>
      <c r="B632" s="4"/>
    </row>
    <row r="633" spans="1:2" ht="13" x14ac:dyDescent="0.15">
      <c r="A633" s="4"/>
      <c r="B633" s="4"/>
    </row>
    <row r="634" spans="1:2" ht="13" x14ac:dyDescent="0.15">
      <c r="A634" s="4"/>
      <c r="B634" s="4"/>
    </row>
    <row r="635" spans="1:2" ht="13" x14ac:dyDescent="0.15">
      <c r="A635" s="4"/>
      <c r="B635" s="4"/>
    </row>
    <row r="636" spans="1:2" ht="13" x14ac:dyDescent="0.15">
      <c r="A636" s="4"/>
      <c r="B636" s="4"/>
    </row>
    <row r="637" spans="1:2" ht="13" x14ac:dyDescent="0.15">
      <c r="A637" s="4"/>
      <c r="B637" s="4"/>
    </row>
    <row r="638" spans="1:2" ht="13" x14ac:dyDescent="0.15">
      <c r="A638" s="4"/>
      <c r="B638" s="4"/>
    </row>
    <row r="639" spans="1:2" ht="13" x14ac:dyDescent="0.15">
      <c r="A639" s="4"/>
      <c r="B639" s="4"/>
    </row>
    <row r="640" spans="1:2" ht="13" x14ac:dyDescent="0.15">
      <c r="A640" s="4"/>
      <c r="B640" s="4"/>
    </row>
    <row r="641" spans="1:2" ht="13" x14ac:dyDescent="0.15">
      <c r="A641" s="4"/>
      <c r="B641" s="4"/>
    </row>
    <row r="642" spans="1:2" ht="13" x14ac:dyDescent="0.15">
      <c r="A642" s="4"/>
      <c r="B642" s="4"/>
    </row>
    <row r="643" spans="1:2" ht="13" x14ac:dyDescent="0.15">
      <c r="A643" s="4"/>
      <c r="B643" s="4"/>
    </row>
    <row r="644" spans="1:2" ht="13" x14ac:dyDescent="0.15">
      <c r="A644" s="4"/>
      <c r="B644" s="4"/>
    </row>
    <row r="645" spans="1:2" ht="13" x14ac:dyDescent="0.15">
      <c r="A645" s="4"/>
      <c r="B645" s="4"/>
    </row>
    <row r="646" spans="1:2" ht="13" x14ac:dyDescent="0.15">
      <c r="A646" s="4"/>
      <c r="B646" s="4"/>
    </row>
    <row r="647" spans="1:2" ht="13" x14ac:dyDescent="0.15">
      <c r="A647" s="4"/>
      <c r="B647" s="4"/>
    </row>
    <row r="648" spans="1:2" ht="13" x14ac:dyDescent="0.15">
      <c r="A648" s="4"/>
      <c r="B648" s="4"/>
    </row>
    <row r="649" spans="1:2" ht="13" x14ac:dyDescent="0.15">
      <c r="A649" s="4"/>
      <c r="B649" s="4"/>
    </row>
    <row r="650" spans="1:2" ht="13" x14ac:dyDescent="0.15">
      <c r="A650" s="4"/>
      <c r="B650" s="4"/>
    </row>
    <row r="651" spans="1:2" ht="13" x14ac:dyDescent="0.15">
      <c r="A651" s="4"/>
      <c r="B651" s="4"/>
    </row>
    <row r="652" spans="1:2" ht="13" x14ac:dyDescent="0.15">
      <c r="A652" s="4"/>
      <c r="B652" s="4"/>
    </row>
    <row r="653" spans="1:2" ht="13" x14ac:dyDescent="0.15">
      <c r="A653" s="4"/>
      <c r="B653" s="4"/>
    </row>
    <row r="654" spans="1:2" ht="13" x14ac:dyDescent="0.15">
      <c r="A654" s="4"/>
      <c r="B654" s="4"/>
    </row>
    <row r="655" spans="1:2" ht="13" x14ac:dyDescent="0.15">
      <c r="A655" s="4"/>
      <c r="B655" s="4"/>
    </row>
    <row r="656" spans="1:2" ht="13" x14ac:dyDescent="0.15">
      <c r="A656" s="4"/>
      <c r="B656" s="4"/>
    </row>
    <row r="657" spans="1:2" ht="13" x14ac:dyDescent="0.15">
      <c r="A657" s="4"/>
      <c r="B657" s="4"/>
    </row>
    <row r="658" spans="1:2" ht="13" x14ac:dyDescent="0.15">
      <c r="A658" s="4"/>
      <c r="B658" s="4"/>
    </row>
    <row r="659" spans="1:2" ht="13" x14ac:dyDescent="0.15">
      <c r="A659" s="4"/>
      <c r="B659" s="4"/>
    </row>
    <row r="660" spans="1:2" ht="13" x14ac:dyDescent="0.15">
      <c r="A660" s="4"/>
      <c r="B660" s="4"/>
    </row>
    <row r="661" spans="1:2" ht="13" x14ac:dyDescent="0.15">
      <c r="A661" s="4"/>
      <c r="B661" s="4"/>
    </row>
    <row r="662" spans="1:2" ht="13" x14ac:dyDescent="0.15">
      <c r="A662" s="4"/>
      <c r="B662" s="4"/>
    </row>
    <row r="663" spans="1:2" ht="13" x14ac:dyDescent="0.15">
      <c r="A663" s="4"/>
      <c r="B663" s="4"/>
    </row>
    <row r="664" spans="1:2" ht="13" x14ac:dyDescent="0.15">
      <c r="A664" s="4"/>
      <c r="B664" s="4"/>
    </row>
    <row r="665" spans="1:2" ht="13" x14ac:dyDescent="0.15">
      <c r="A665" s="4"/>
      <c r="B665" s="4"/>
    </row>
    <row r="666" spans="1:2" ht="13" x14ac:dyDescent="0.15">
      <c r="A666" s="4"/>
      <c r="B666" s="4"/>
    </row>
    <row r="667" spans="1:2" ht="13" x14ac:dyDescent="0.15">
      <c r="A667" s="4"/>
      <c r="B667" s="4"/>
    </row>
    <row r="668" spans="1:2" ht="13" x14ac:dyDescent="0.15">
      <c r="A668" s="4"/>
      <c r="B668" s="4"/>
    </row>
    <row r="669" spans="1:2" ht="13" x14ac:dyDescent="0.15">
      <c r="A669" s="4"/>
      <c r="B669" s="4"/>
    </row>
    <row r="670" spans="1:2" ht="13" x14ac:dyDescent="0.15">
      <c r="A670" s="4"/>
      <c r="B670" s="4"/>
    </row>
    <row r="671" spans="1:2" ht="13" x14ac:dyDescent="0.15">
      <c r="A671" s="4"/>
      <c r="B671" s="4"/>
    </row>
    <row r="672" spans="1:2" ht="13" x14ac:dyDescent="0.15">
      <c r="A672" s="4"/>
      <c r="B672" s="4"/>
    </row>
    <row r="673" spans="1:2" ht="13" x14ac:dyDescent="0.15">
      <c r="A673" s="4"/>
      <c r="B673" s="4"/>
    </row>
    <row r="674" spans="1:2" ht="13" x14ac:dyDescent="0.15">
      <c r="A674" s="4"/>
      <c r="B674" s="4"/>
    </row>
    <row r="675" spans="1:2" ht="13" x14ac:dyDescent="0.15">
      <c r="A675" s="4"/>
      <c r="B675" s="4"/>
    </row>
    <row r="676" spans="1:2" ht="13" x14ac:dyDescent="0.15">
      <c r="A676" s="4"/>
      <c r="B676" s="4"/>
    </row>
    <row r="677" spans="1:2" ht="13" x14ac:dyDescent="0.15">
      <c r="A677" s="4"/>
      <c r="B677" s="4"/>
    </row>
    <row r="678" spans="1:2" ht="13" x14ac:dyDescent="0.15">
      <c r="A678" s="4"/>
      <c r="B678" s="4"/>
    </row>
    <row r="679" spans="1:2" ht="13" x14ac:dyDescent="0.15">
      <c r="A679" s="4"/>
      <c r="B679" s="4"/>
    </row>
    <row r="680" spans="1:2" ht="13" x14ac:dyDescent="0.15">
      <c r="A680" s="4"/>
      <c r="B680" s="4"/>
    </row>
    <row r="681" spans="1:2" ht="13" x14ac:dyDescent="0.15">
      <c r="A681" s="4"/>
      <c r="B681" s="4"/>
    </row>
    <row r="682" spans="1:2" ht="13" x14ac:dyDescent="0.15">
      <c r="A682" s="4"/>
      <c r="B682" s="4"/>
    </row>
    <row r="683" spans="1:2" ht="13" x14ac:dyDescent="0.15">
      <c r="A683" s="4"/>
      <c r="B683" s="4"/>
    </row>
    <row r="684" spans="1:2" ht="13" x14ac:dyDescent="0.15">
      <c r="A684" s="4"/>
      <c r="B684" s="4"/>
    </row>
    <row r="685" spans="1:2" ht="13" x14ac:dyDescent="0.15">
      <c r="A685" s="4"/>
      <c r="B685" s="4"/>
    </row>
    <row r="686" spans="1:2" ht="13" x14ac:dyDescent="0.15">
      <c r="A686" s="4"/>
      <c r="B686" s="4"/>
    </row>
    <row r="687" spans="1:2" ht="13" x14ac:dyDescent="0.15">
      <c r="A687" s="4"/>
      <c r="B687" s="4"/>
    </row>
    <row r="688" spans="1:2" ht="13" x14ac:dyDescent="0.15">
      <c r="A688" s="4"/>
      <c r="B688" s="4"/>
    </row>
    <row r="689" spans="1:2" ht="13" x14ac:dyDescent="0.15">
      <c r="A689" s="4"/>
      <c r="B689" s="4"/>
    </row>
    <row r="690" spans="1:2" ht="13" x14ac:dyDescent="0.15">
      <c r="A690" s="4"/>
      <c r="B690" s="4"/>
    </row>
    <row r="691" spans="1:2" ht="13" x14ac:dyDescent="0.15">
      <c r="A691" s="4"/>
      <c r="B691" s="4"/>
    </row>
    <row r="692" spans="1:2" ht="13" x14ac:dyDescent="0.15">
      <c r="A692" s="4"/>
      <c r="B692" s="4"/>
    </row>
    <row r="693" spans="1:2" ht="13" x14ac:dyDescent="0.15">
      <c r="A693" s="4"/>
      <c r="B693" s="4"/>
    </row>
    <row r="694" spans="1:2" ht="13" x14ac:dyDescent="0.15">
      <c r="A694" s="4"/>
      <c r="B694" s="4"/>
    </row>
    <row r="695" spans="1:2" ht="13" x14ac:dyDescent="0.15">
      <c r="A695" s="4"/>
      <c r="B695" s="4"/>
    </row>
    <row r="696" spans="1:2" ht="13" x14ac:dyDescent="0.15">
      <c r="A696" s="4"/>
      <c r="B696" s="4"/>
    </row>
    <row r="697" spans="1:2" ht="13" x14ac:dyDescent="0.15">
      <c r="A697" s="4"/>
      <c r="B697" s="4"/>
    </row>
    <row r="698" spans="1:2" ht="13" x14ac:dyDescent="0.15">
      <c r="A698" s="4"/>
      <c r="B698" s="4"/>
    </row>
    <row r="699" spans="1:2" ht="13" x14ac:dyDescent="0.15">
      <c r="A699" s="4"/>
      <c r="B699" s="4"/>
    </row>
    <row r="700" spans="1:2" ht="13" x14ac:dyDescent="0.15">
      <c r="A700" s="4"/>
      <c r="B700" s="4"/>
    </row>
    <row r="701" spans="1:2" ht="13" x14ac:dyDescent="0.15">
      <c r="A701" s="4"/>
      <c r="B701" s="4"/>
    </row>
    <row r="702" spans="1:2" ht="13" x14ac:dyDescent="0.15">
      <c r="A702" s="4"/>
      <c r="B702" s="4"/>
    </row>
    <row r="703" spans="1:2" ht="13" x14ac:dyDescent="0.15">
      <c r="A703" s="4"/>
      <c r="B703" s="4"/>
    </row>
    <row r="704" spans="1:2" ht="13" x14ac:dyDescent="0.15">
      <c r="A704" s="4"/>
      <c r="B704" s="4"/>
    </row>
    <row r="705" spans="1:2" ht="13" x14ac:dyDescent="0.15">
      <c r="A705" s="4"/>
      <c r="B705" s="4"/>
    </row>
    <row r="706" spans="1:2" ht="13" x14ac:dyDescent="0.15">
      <c r="A706" s="4"/>
      <c r="B706" s="4"/>
    </row>
    <row r="707" spans="1:2" ht="13" x14ac:dyDescent="0.15">
      <c r="A707" s="4"/>
      <c r="B707" s="4"/>
    </row>
    <row r="708" spans="1:2" ht="13" x14ac:dyDescent="0.15">
      <c r="A708" s="4"/>
      <c r="B708" s="4"/>
    </row>
    <row r="709" spans="1:2" ht="13" x14ac:dyDescent="0.15">
      <c r="A709" s="4"/>
      <c r="B709" s="4"/>
    </row>
    <row r="710" spans="1:2" ht="13" x14ac:dyDescent="0.15">
      <c r="A710" s="4"/>
      <c r="B710" s="4"/>
    </row>
    <row r="711" spans="1:2" ht="13" x14ac:dyDescent="0.15">
      <c r="A711" s="4"/>
      <c r="B711" s="4"/>
    </row>
    <row r="712" spans="1:2" ht="13" x14ac:dyDescent="0.15">
      <c r="A712" s="4"/>
      <c r="B712" s="4"/>
    </row>
    <row r="713" spans="1:2" ht="13" x14ac:dyDescent="0.15">
      <c r="A713" s="4"/>
      <c r="B713" s="4"/>
    </row>
    <row r="714" spans="1:2" ht="13" x14ac:dyDescent="0.15">
      <c r="A714" s="4"/>
      <c r="B714" s="4"/>
    </row>
    <row r="715" spans="1:2" ht="13" x14ac:dyDescent="0.15">
      <c r="A715" s="4"/>
      <c r="B715" s="4"/>
    </row>
    <row r="716" spans="1:2" ht="13" x14ac:dyDescent="0.15">
      <c r="A716" s="4"/>
      <c r="B716" s="4"/>
    </row>
    <row r="717" spans="1:2" ht="13" x14ac:dyDescent="0.15">
      <c r="A717" s="4"/>
      <c r="B717" s="4"/>
    </row>
    <row r="718" spans="1:2" ht="13" x14ac:dyDescent="0.15">
      <c r="A718" s="4"/>
      <c r="B718" s="4"/>
    </row>
    <row r="719" spans="1:2" ht="13" x14ac:dyDescent="0.15">
      <c r="A719" s="4"/>
      <c r="B719" s="4"/>
    </row>
    <row r="720" spans="1:2" ht="13" x14ac:dyDescent="0.15">
      <c r="A720" s="4"/>
      <c r="B720" s="4"/>
    </row>
    <row r="721" spans="1:2" ht="13" x14ac:dyDescent="0.15">
      <c r="A721" s="4"/>
      <c r="B721" s="4"/>
    </row>
    <row r="722" spans="1:2" ht="13" x14ac:dyDescent="0.15">
      <c r="A722" s="4"/>
      <c r="B722" s="4"/>
    </row>
    <row r="723" spans="1:2" ht="13" x14ac:dyDescent="0.15">
      <c r="A723" s="4"/>
      <c r="B723" s="4"/>
    </row>
    <row r="724" spans="1:2" ht="13" x14ac:dyDescent="0.15">
      <c r="A724" s="4"/>
      <c r="B724" s="4"/>
    </row>
    <row r="725" spans="1:2" ht="13" x14ac:dyDescent="0.15">
      <c r="A725" s="4"/>
      <c r="B725" s="4"/>
    </row>
    <row r="726" spans="1:2" ht="13" x14ac:dyDescent="0.15">
      <c r="A726" s="4"/>
      <c r="B726" s="4"/>
    </row>
    <row r="727" spans="1:2" ht="13" x14ac:dyDescent="0.15">
      <c r="A727" s="4"/>
      <c r="B727" s="4"/>
    </row>
    <row r="728" spans="1:2" ht="13" x14ac:dyDescent="0.15">
      <c r="A728" s="4"/>
      <c r="B728" s="4"/>
    </row>
    <row r="729" spans="1:2" ht="13" x14ac:dyDescent="0.15">
      <c r="A729" s="4"/>
      <c r="B729" s="4"/>
    </row>
    <row r="730" spans="1:2" ht="13" x14ac:dyDescent="0.15">
      <c r="A730" s="4"/>
      <c r="B730" s="4"/>
    </row>
    <row r="731" spans="1:2" ht="13" x14ac:dyDescent="0.15">
      <c r="A731" s="4"/>
      <c r="B731" s="4"/>
    </row>
    <row r="732" spans="1:2" ht="13" x14ac:dyDescent="0.15">
      <c r="A732" s="4"/>
      <c r="B732" s="4"/>
    </row>
    <row r="733" spans="1:2" ht="13" x14ac:dyDescent="0.15">
      <c r="A733" s="4"/>
      <c r="B733" s="4"/>
    </row>
    <row r="734" spans="1:2" ht="13" x14ac:dyDescent="0.15">
      <c r="A734" s="4"/>
      <c r="B734" s="4"/>
    </row>
    <row r="735" spans="1:2" ht="13" x14ac:dyDescent="0.15">
      <c r="A735" s="4"/>
      <c r="B735" s="4"/>
    </row>
    <row r="736" spans="1:2" ht="13" x14ac:dyDescent="0.15">
      <c r="A736" s="4"/>
      <c r="B736" s="4"/>
    </row>
    <row r="737" spans="1:2" ht="13" x14ac:dyDescent="0.15">
      <c r="A737" s="4"/>
      <c r="B737" s="4"/>
    </row>
    <row r="738" spans="1:2" ht="13" x14ac:dyDescent="0.15">
      <c r="A738" s="4"/>
      <c r="B738" s="4"/>
    </row>
    <row r="739" spans="1:2" ht="13" x14ac:dyDescent="0.15">
      <c r="A739" s="4"/>
      <c r="B739" s="4"/>
    </row>
    <row r="740" spans="1:2" ht="13" x14ac:dyDescent="0.15">
      <c r="A740" s="4"/>
      <c r="B740" s="4"/>
    </row>
    <row r="741" spans="1:2" ht="13" x14ac:dyDescent="0.15">
      <c r="A741" s="4"/>
      <c r="B741" s="4"/>
    </row>
    <row r="742" spans="1:2" ht="13" x14ac:dyDescent="0.15">
      <c r="A742" s="4"/>
      <c r="B742" s="4"/>
    </row>
    <row r="743" spans="1:2" ht="13" x14ac:dyDescent="0.15">
      <c r="A743" s="4"/>
      <c r="B743" s="4"/>
    </row>
    <row r="744" spans="1:2" ht="13" x14ac:dyDescent="0.15">
      <c r="A744" s="4"/>
      <c r="B744" s="4"/>
    </row>
    <row r="745" spans="1:2" ht="13" x14ac:dyDescent="0.15">
      <c r="A745" s="4"/>
      <c r="B745" s="4"/>
    </row>
    <row r="746" spans="1:2" ht="13" x14ac:dyDescent="0.15">
      <c r="A746" s="4"/>
      <c r="B746" s="4"/>
    </row>
    <row r="747" spans="1:2" ht="13" x14ac:dyDescent="0.15">
      <c r="A747" s="4"/>
      <c r="B747" s="4"/>
    </row>
    <row r="748" spans="1:2" ht="13" x14ac:dyDescent="0.15">
      <c r="A748" s="4"/>
      <c r="B748" s="4"/>
    </row>
    <row r="749" spans="1:2" ht="13" x14ac:dyDescent="0.15">
      <c r="A749" s="4"/>
      <c r="B749" s="4"/>
    </row>
    <row r="750" spans="1:2" ht="13" x14ac:dyDescent="0.15">
      <c r="A750" s="4"/>
      <c r="B750" s="4"/>
    </row>
    <row r="751" spans="1:2" ht="13" x14ac:dyDescent="0.15">
      <c r="A751" s="4"/>
      <c r="B751" s="4"/>
    </row>
    <row r="752" spans="1:2" ht="13" x14ac:dyDescent="0.15">
      <c r="A752" s="4"/>
      <c r="B752" s="4"/>
    </row>
    <row r="753" spans="1:2" ht="13" x14ac:dyDescent="0.15">
      <c r="A753" s="4"/>
      <c r="B753" s="4"/>
    </row>
    <row r="754" spans="1:2" ht="13" x14ac:dyDescent="0.15">
      <c r="A754" s="4"/>
      <c r="B754" s="4"/>
    </row>
    <row r="755" spans="1:2" ht="13" x14ac:dyDescent="0.15">
      <c r="A755" s="4"/>
      <c r="B755" s="4"/>
    </row>
    <row r="756" spans="1:2" ht="13" x14ac:dyDescent="0.15">
      <c r="A756" s="4"/>
      <c r="B756" s="4"/>
    </row>
    <row r="757" spans="1:2" ht="13" x14ac:dyDescent="0.15">
      <c r="A757" s="4"/>
      <c r="B757" s="4"/>
    </row>
    <row r="758" spans="1:2" ht="13" x14ac:dyDescent="0.15">
      <c r="A758" s="4"/>
      <c r="B758" s="4"/>
    </row>
    <row r="759" spans="1:2" ht="13" x14ac:dyDescent="0.15">
      <c r="A759" s="4"/>
      <c r="B759" s="4"/>
    </row>
    <row r="760" spans="1:2" ht="13" x14ac:dyDescent="0.15">
      <c r="A760" s="4"/>
      <c r="B760" s="4"/>
    </row>
    <row r="761" spans="1:2" ht="13" x14ac:dyDescent="0.15">
      <c r="A761" s="4"/>
      <c r="B761" s="4"/>
    </row>
    <row r="762" spans="1:2" ht="13" x14ac:dyDescent="0.15">
      <c r="A762" s="4"/>
      <c r="B762" s="4"/>
    </row>
    <row r="763" spans="1:2" ht="13" x14ac:dyDescent="0.15">
      <c r="A763" s="4"/>
      <c r="B763" s="4"/>
    </row>
    <row r="764" spans="1:2" ht="13" x14ac:dyDescent="0.15">
      <c r="A764" s="4"/>
      <c r="B764" s="4"/>
    </row>
    <row r="765" spans="1:2" ht="13" x14ac:dyDescent="0.15">
      <c r="A765" s="4"/>
      <c r="B765" s="4"/>
    </row>
    <row r="766" spans="1:2" ht="13" x14ac:dyDescent="0.15">
      <c r="A766" s="4"/>
      <c r="B766" s="4"/>
    </row>
    <row r="767" spans="1:2" ht="13" x14ac:dyDescent="0.15">
      <c r="A767" s="4"/>
      <c r="B767" s="4"/>
    </row>
    <row r="768" spans="1:2" ht="13" x14ac:dyDescent="0.15">
      <c r="A768" s="4"/>
      <c r="B768" s="4"/>
    </row>
    <row r="769" spans="1:2" ht="13" x14ac:dyDescent="0.15">
      <c r="A769" s="4"/>
      <c r="B769" s="4"/>
    </row>
    <row r="770" spans="1:2" ht="13" x14ac:dyDescent="0.15">
      <c r="A770" s="4"/>
      <c r="B770" s="4"/>
    </row>
    <row r="771" spans="1:2" ht="13" x14ac:dyDescent="0.15">
      <c r="A771" s="4"/>
      <c r="B771" s="4"/>
    </row>
    <row r="772" spans="1:2" ht="13" x14ac:dyDescent="0.15">
      <c r="A772" s="4"/>
      <c r="B772" s="4"/>
    </row>
    <row r="773" spans="1:2" ht="13" x14ac:dyDescent="0.15">
      <c r="A773" s="4"/>
      <c r="B773" s="4"/>
    </row>
    <row r="774" spans="1:2" ht="13" x14ac:dyDescent="0.15">
      <c r="A774" s="4"/>
      <c r="B774" s="4"/>
    </row>
    <row r="775" spans="1:2" ht="13" x14ac:dyDescent="0.15">
      <c r="A775" s="4"/>
      <c r="B775" s="4"/>
    </row>
    <row r="776" spans="1:2" ht="13" x14ac:dyDescent="0.15">
      <c r="A776" s="4"/>
      <c r="B776" s="4"/>
    </row>
    <row r="777" spans="1:2" ht="13" x14ac:dyDescent="0.15">
      <c r="A777" s="4"/>
      <c r="B777" s="4"/>
    </row>
    <row r="778" spans="1:2" ht="13" x14ac:dyDescent="0.15">
      <c r="A778" s="4"/>
      <c r="B778" s="4"/>
    </row>
    <row r="779" spans="1:2" ht="13" x14ac:dyDescent="0.15">
      <c r="A779" s="4"/>
      <c r="B779" s="4"/>
    </row>
    <row r="780" spans="1:2" ht="13" x14ac:dyDescent="0.15">
      <c r="A780" s="4"/>
      <c r="B780" s="4"/>
    </row>
    <row r="781" spans="1:2" ht="13" x14ac:dyDescent="0.15">
      <c r="A781" s="4"/>
      <c r="B781" s="4"/>
    </row>
    <row r="782" spans="1:2" ht="13" x14ac:dyDescent="0.15">
      <c r="A782" s="4"/>
      <c r="B782" s="4"/>
    </row>
    <row r="783" spans="1:2" ht="13" x14ac:dyDescent="0.15">
      <c r="A783" s="4"/>
      <c r="B783" s="4"/>
    </row>
    <row r="784" spans="1:2" ht="13" x14ac:dyDescent="0.15">
      <c r="A784" s="4"/>
      <c r="B784" s="4"/>
    </row>
    <row r="785" spans="1:2" ht="13" x14ac:dyDescent="0.15">
      <c r="A785" s="4"/>
      <c r="B785" s="4"/>
    </row>
    <row r="786" spans="1:2" ht="13" x14ac:dyDescent="0.15">
      <c r="A786" s="4"/>
      <c r="B786" s="4"/>
    </row>
    <row r="787" spans="1:2" ht="13" x14ac:dyDescent="0.15">
      <c r="A787" s="4"/>
      <c r="B787" s="4"/>
    </row>
    <row r="788" spans="1:2" ht="13" x14ac:dyDescent="0.15">
      <c r="A788" s="4"/>
      <c r="B788" s="4"/>
    </row>
    <row r="789" spans="1:2" ht="13" x14ac:dyDescent="0.15">
      <c r="A789" s="4"/>
      <c r="B789" s="4"/>
    </row>
    <row r="790" spans="1:2" ht="13" x14ac:dyDescent="0.15">
      <c r="A790" s="4"/>
      <c r="B790" s="4"/>
    </row>
    <row r="791" spans="1:2" ht="13" x14ac:dyDescent="0.15">
      <c r="A791" s="4"/>
      <c r="B791" s="4"/>
    </row>
    <row r="792" spans="1:2" ht="13" x14ac:dyDescent="0.15">
      <c r="A792" s="4"/>
      <c r="B792" s="4"/>
    </row>
    <row r="793" spans="1:2" ht="13" x14ac:dyDescent="0.15">
      <c r="A793" s="4"/>
      <c r="B793" s="4"/>
    </row>
    <row r="794" spans="1:2" ht="13" x14ac:dyDescent="0.15">
      <c r="A794" s="4"/>
      <c r="B794" s="4"/>
    </row>
    <row r="795" spans="1:2" ht="13" x14ac:dyDescent="0.15">
      <c r="A795" s="4"/>
      <c r="B795" s="4"/>
    </row>
    <row r="796" spans="1:2" ht="13" x14ac:dyDescent="0.15">
      <c r="A796" s="4"/>
      <c r="B796" s="4"/>
    </row>
    <row r="797" spans="1:2" ht="13" x14ac:dyDescent="0.15">
      <c r="A797" s="4"/>
      <c r="B797" s="4"/>
    </row>
    <row r="798" spans="1:2" ht="13" x14ac:dyDescent="0.15">
      <c r="A798" s="4"/>
      <c r="B798" s="4"/>
    </row>
    <row r="799" spans="1:2" ht="13" x14ac:dyDescent="0.15">
      <c r="A799" s="4"/>
      <c r="B799" s="4"/>
    </row>
    <row r="800" spans="1:2" ht="13" x14ac:dyDescent="0.15">
      <c r="A800" s="4"/>
      <c r="B800" s="4"/>
    </row>
    <row r="801" spans="1:2" ht="13" x14ac:dyDescent="0.15">
      <c r="A801" s="4"/>
      <c r="B801" s="4"/>
    </row>
    <row r="802" spans="1:2" ht="13" x14ac:dyDescent="0.15">
      <c r="A802" s="4"/>
      <c r="B802" s="4"/>
    </row>
    <row r="803" spans="1:2" ht="13" x14ac:dyDescent="0.15">
      <c r="A803" s="4"/>
      <c r="B803" s="4"/>
    </row>
    <row r="804" spans="1:2" ht="13" x14ac:dyDescent="0.15">
      <c r="A804" s="4"/>
      <c r="B804" s="4"/>
    </row>
    <row r="805" spans="1:2" ht="13" x14ac:dyDescent="0.15">
      <c r="A805" s="4"/>
      <c r="B805" s="4"/>
    </row>
    <row r="806" spans="1:2" ht="13" x14ac:dyDescent="0.15">
      <c r="A806" s="4"/>
      <c r="B806" s="4"/>
    </row>
    <row r="807" spans="1:2" ht="13" x14ac:dyDescent="0.15">
      <c r="A807" s="4"/>
      <c r="B807" s="4"/>
    </row>
    <row r="808" spans="1:2" ht="13" x14ac:dyDescent="0.15">
      <c r="A808" s="4"/>
      <c r="B808" s="4"/>
    </row>
    <row r="809" spans="1:2" ht="13" x14ac:dyDescent="0.15">
      <c r="A809" s="4"/>
      <c r="B809" s="4"/>
    </row>
    <row r="810" spans="1:2" ht="13" x14ac:dyDescent="0.15">
      <c r="A810" s="4"/>
      <c r="B810" s="4"/>
    </row>
    <row r="811" spans="1:2" ht="13" x14ac:dyDescent="0.15">
      <c r="A811" s="4"/>
      <c r="B811" s="4"/>
    </row>
    <row r="812" spans="1:2" ht="13" x14ac:dyDescent="0.15">
      <c r="A812" s="4"/>
      <c r="B812" s="4"/>
    </row>
    <row r="813" spans="1:2" ht="13" x14ac:dyDescent="0.15">
      <c r="A813" s="4"/>
      <c r="B813" s="4"/>
    </row>
    <row r="814" spans="1:2" ht="13" x14ac:dyDescent="0.15">
      <c r="A814" s="4"/>
      <c r="B814" s="4"/>
    </row>
    <row r="815" spans="1:2" ht="13" x14ac:dyDescent="0.15">
      <c r="A815" s="4"/>
      <c r="B815" s="4"/>
    </row>
    <row r="816" spans="1:2" ht="13" x14ac:dyDescent="0.15">
      <c r="A816" s="4"/>
      <c r="B816" s="4"/>
    </row>
    <row r="817" spans="1:2" ht="13" x14ac:dyDescent="0.15">
      <c r="A817" s="4"/>
      <c r="B817" s="4"/>
    </row>
    <row r="818" spans="1:2" ht="13" x14ac:dyDescent="0.15">
      <c r="A818" s="4"/>
      <c r="B818" s="4"/>
    </row>
    <row r="819" spans="1:2" ht="13" x14ac:dyDescent="0.15">
      <c r="A819" s="4"/>
      <c r="B819" s="4"/>
    </row>
    <row r="820" spans="1:2" ht="13" x14ac:dyDescent="0.15">
      <c r="A820" s="4"/>
      <c r="B820" s="4"/>
    </row>
    <row r="821" spans="1:2" ht="13" x14ac:dyDescent="0.15">
      <c r="A821" s="4"/>
      <c r="B821" s="4"/>
    </row>
    <row r="822" spans="1:2" ht="13" x14ac:dyDescent="0.15">
      <c r="A822" s="4"/>
      <c r="B822" s="4"/>
    </row>
    <row r="823" spans="1:2" ht="13" x14ac:dyDescent="0.15">
      <c r="A823" s="4"/>
      <c r="B823" s="4"/>
    </row>
    <row r="824" spans="1:2" ht="13" x14ac:dyDescent="0.15">
      <c r="A824" s="4"/>
      <c r="B824" s="4"/>
    </row>
    <row r="825" spans="1:2" ht="13" x14ac:dyDescent="0.15">
      <c r="A825" s="4"/>
      <c r="B825" s="4"/>
    </row>
    <row r="826" spans="1:2" ht="13" x14ac:dyDescent="0.15">
      <c r="A826" s="4"/>
      <c r="B826" s="4"/>
    </row>
    <row r="827" spans="1:2" ht="13" x14ac:dyDescent="0.15">
      <c r="A827" s="4"/>
      <c r="B827" s="4"/>
    </row>
    <row r="828" spans="1:2" ht="13" x14ac:dyDescent="0.15">
      <c r="A828" s="4"/>
      <c r="B828" s="4"/>
    </row>
    <row r="829" spans="1:2" ht="13" x14ac:dyDescent="0.15">
      <c r="A829" s="4"/>
      <c r="B829" s="4"/>
    </row>
    <row r="830" spans="1:2" ht="13" x14ac:dyDescent="0.15">
      <c r="A830" s="4"/>
      <c r="B830" s="4"/>
    </row>
    <row r="831" spans="1:2" ht="13" x14ac:dyDescent="0.15">
      <c r="A831" s="4"/>
      <c r="B831" s="4"/>
    </row>
    <row r="832" spans="1:2" ht="13" x14ac:dyDescent="0.15">
      <c r="A832" s="4"/>
      <c r="B832" s="4"/>
    </row>
    <row r="833" spans="1:2" ht="13" x14ac:dyDescent="0.15">
      <c r="A833" s="4"/>
      <c r="B833" s="4"/>
    </row>
    <row r="834" spans="1:2" ht="13" x14ac:dyDescent="0.15">
      <c r="A834" s="4"/>
      <c r="B834" s="4"/>
    </row>
    <row r="835" spans="1:2" ht="13" x14ac:dyDescent="0.15">
      <c r="A835" s="4"/>
      <c r="B835" s="4"/>
    </row>
    <row r="836" spans="1:2" ht="13" x14ac:dyDescent="0.15">
      <c r="A836" s="4"/>
      <c r="B836" s="4"/>
    </row>
    <row r="837" spans="1:2" ht="13" x14ac:dyDescent="0.15">
      <c r="A837" s="4"/>
      <c r="B837" s="4"/>
    </row>
    <row r="838" spans="1:2" ht="13" x14ac:dyDescent="0.15">
      <c r="A838" s="4"/>
      <c r="B838" s="4"/>
    </row>
    <row r="839" spans="1:2" ht="13" x14ac:dyDescent="0.15">
      <c r="A839" s="4"/>
      <c r="B839" s="4"/>
    </row>
    <row r="840" spans="1:2" ht="13" x14ac:dyDescent="0.15">
      <c r="A840" s="4"/>
      <c r="B840" s="4"/>
    </row>
    <row r="841" spans="1:2" ht="13" x14ac:dyDescent="0.15">
      <c r="A841" s="4"/>
      <c r="B841" s="4"/>
    </row>
    <row r="842" spans="1:2" ht="13" x14ac:dyDescent="0.15">
      <c r="A842" s="4"/>
      <c r="B842" s="4"/>
    </row>
    <row r="843" spans="1:2" ht="13" x14ac:dyDescent="0.15">
      <c r="A843" s="4"/>
      <c r="B843" s="4"/>
    </row>
    <row r="844" spans="1:2" ht="13" x14ac:dyDescent="0.15">
      <c r="A844" s="4"/>
      <c r="B844" s="4"/>
    </row>
    <row r="845" spans="1:2" ht="13" x14ac:dyDescent="0.15">
      <c r="A845" s="4"/>
      <c r="B845" s="4"/>
    </row>
    <row r="846" spans="1:2" ht="13" x14ac:dyDescent="0.15">
      <c r="A846" s="4"/>
      <c r="B846" s="4"/>
    </row>
    <row r="847" spans="1:2" ht="13" x14ac:dyDescent="0.15">
      <c r="A847" s="4"/>
      <c r="B847" s="4"/>
    </row>
    <row r="848" spans="1:2" ht="13" x14ac:dyDescent="0.15">
      <c r="A848" s="4"/>
      <c r="B848" s="4"/>
    </row>
    <row r="849" spans="1:2" ht="13" x14ac:dyDescent="0.15">
      <c r="A849" s="4"/>
      <c r="B849" s="4"/>
    </row>
    <row r="850" spans="1:2" ht="13" x14ac:dyDescent="0.15">
      <c r="A850" s="4"/>
      <c r="B850" s="4"/>
    </row>
    <row r="851" spans="1:2" ht="13" x14ac:dyDescent="0.15">
      <c r="A851" s="4"/>
      <c r="B851" s="4"/>
    </row>
    <row r="852" spans="1:2" ht="13" x14ac:dyDescent="0.15">
      <c r="A852" s="4"/>
      <c r="B852" s="4"/>
    </row>
    <row r="853" spans="1:2" ht="13" x14ac:dyDescent="0.15">
      <c r="A853" s="4"/>
      <c r="B853" s="4"/>
    </row>
    <row r="854" spans="1:2" ht="13" x14ac:dyDescent="0.15">
      <c r="A854" s="4"/>
      <c r="B854" s="4"/>
    </row>
    <row r="855" spans="1:2" ht="13" x14ac:dyDescent="0.15">
      <c r="A855" s="4"/>
      <c r="B855" s="4"/>
    </row>
    <row r="856" spans="1:2" ht="13" x14ac:dyDescent="0.15">
      <c r="A856" s="4"/>
      <c r="B856" s="4"/>
    </row>
    <row r="857" spans="1:2" ht="13" x14ac:dyDescent="0.15">
      <c r="A857" s="4"/>
      <c r="B857" s="4"/>
    </row>
    <row r="858" spans="1:2" ht="13" x14ac:dyDescent="0.15">
      <c r="A858" s="4"/>
      <c r="B858" s="4"/>
    </row>
    <row r="859" spans="1:2" ht="13" x14ac:dyDescent="0.15">
      <c r="A859" s="4"/>
      <c r="B859" s="4"/>
    </row>
    <row r="860" spans="1:2" ht="13" x14ac:dyDescent="0.15">
      <c r="A860" s="4"/>
      <c r="B860" s="4"/>
    </row>
    <row r="861" spans="1:2" ht="13" x14ac:dyDescent="0.15">
      <c r="A861" s="4"/>
      <c r="B861" s="4"/>
    </row>
    <row r="862" spans="1:2" ht="13" x14ac:dyDescent="0.15">
      <c r="A862" s="4"/>
      <c r="B862" s="4"/>
    </row>
    <row r="863" spans="1:2" ht="13" x14ac:dyDescent="0.15">
      <c r="A863" s="4"/>
      <c r="B863" s="4"/>
    </row>
    <row r="864" spans="1:2" ht="13" x14ac:dyDescent="0.15">
      <c r="A864" s="4"/>
      <c r="B864" s="4"/>
    </row>
    <row r="865" spans="1:2" ht="13" x14ac:dyDescent="0.15">
      <c r="A865" s="4"/>
      <c r="B865" s="4"/>
    </row>
    <row r="866" spans="1:2" ht="13" x14ac:dyDescent="0.15">
      <c r="A866" s="4"/>
      <c r="B866" s="4"/>
    </row>
    <row r="867" spans="1:2" ht="13" x14ac:dyDescent="0.15">
      <c r="A867" s="4"/>
      <c r="B867" s="4"/>
    </row>
    <row r="868" spans="1:2" ht="13" x14ac:dyDescent="0.15">
      <c r="A868" s="4"/>
      <c r="B868" s="4"/>
    </row>
    <row r="869" spans="1:2" ht="13" x14ac:dyDescent="0.15">
      <c r="A869" s="4"/>
      <c r="B869" s="4"/>
    </row>
    <row r="870" spans="1:2" ht="13" x14ac:dyDescent="0.15">
      <c r="A870" s="4"/>
      <c r="B870" s="4"/>
    </row>
    <row r="871" spans="1:2" ht="13" x14ac:dyDescent="0.15">
      <c r="A871" s="4"/>
      <c r="B871" s="4"/>
    </row>
    <row r="872" spans="1:2" ht="13" x14ac:dyDescent="0.15">
      <c r="A872" s="4"/>
      <c r="B872" s="4"/>
    </row>
    <row r="873" spans="1:2" ht="13" x14ac:dyDescent="0.15">
      <c r="A873" s="4"/>
      <c r="B873" s="4"/>
    </row>
    <row r="874" spans="1:2" ht="13" x14ac:dyDescent="0.15">
      <c r="A874" s="4"/>
      <c r="B874" s="4"/>
    </row>
    <row r="875" spans="1:2" ht="13" x14ac:dyDescent="0.15">
      <c r="A875" s="4"/>
      <c r="B875" s="4"/>
    </row>
    <row r="876" spans="1:2" ht="13" x14ac:dyDescent="0.15">
      <c r="A876" s="4"/>
      <c r="B876" s="4"/>
    </row>
    <row r="877" spans="1:2" ht="13" x14ac:dyDescent="0.15">
      <c r="A877" s="4"/>
      <c r="B877" s="4"/>
    </row>
    <row r="878" spans="1:2" ht="13" x14ac:dyDescent="0.15">
      <c r="A878" s="4"/>
      <c r="B878" s="4"/>
    </row>
    <row r="879" spans="1:2" ht="13" x14ac:dyDescent="0.15">
      <c r="A879" s="4"/>
      <c r="B879" s="4"/>
    </row>
    <row r="880" spans="1:2" ht="13" x14ac:dyDescent="0.15">
      <c r="A880" s="4"/>
      <c r="B880" s="4"/>
    </row>
    <row r="881" spans="1:2" ht="13" x14ac:dyDescent="0.15">
      <c r="A881" s="4"/>
      <c r="B881" s="4"/>
    </row>
    <row r="882" spans="1:2" ht="13" x14ac:dyDescent="0.15">
      <c r="A882" s="4"/>
      <c r="B882" s="4"/>
    </row>
    <row r="883" spans="1:2" ht="13" x14ac:dyDescent="0.15">
      <c r="A883" s="4"/>
      <c r="B883" s="4"/>
    </row>
    <row r="884" spans="1:2" ht="13" x14ac:dyDescent="0.15">
      <c r="A884" s="4"/>
      <c r="B884" s="4"/>
    </row>
    <row r="885" spans="1:2" ht="13" x14ac:dyDescent="0.15">
      <c r="A885" s="4"/>
      <c r="B885" s="4"/>
    </row>
    <row r="886" spans="1:2" ht="13" x14ac:dyDescent="0.15">
      <c r="A886" s="4"/>
      <c r="B886" s="4"/>
    </row>
    <row r="887" spans="1:2" ht="13" x14ac:dyDescent="0.15">
      <c r="A887" s="4"/>
      <c r="B887" s="4"/>
    </row>
    <row r="888" spans="1:2" ht="13" x14ac:dyDescent="0.15">
      <c r="A888" s="4"/>
      <c r="B888" s="4"/>
    </row>
    <row r="889" spans="1:2" ht="13" x14ac:dyDescent="0.15">
      <c r="A889" s="4"/>
      <c r="B889" s="4"/>
    </row>
    <row r="890" spans="1:2" ht="13" x14ac:dyDescent="0.15">
      <c r="A890" s="4"/>
      <c r="B890" s="4"/>
    </row>
    <row r="891" spans="1:2" ht="13" x14ac:dyDescent="0.15">
      <c r="A891" s="4"/>
      <c r="B891" s="4"/>
    </row>
    <row r="892" spans="1:2" ht="13" x14ac:dyDescent="0.15">
      <c r="A892" s="4"/>
      <c r="B892" s="4"/>
    </row>
    <row r="893" spans="1:2" ht="13" x14ac:dyDescent="0.15">
      <c r="A893" s="4"/>
      <c r="B893" s="4"/>
    </row>
    <row r="894" spans="1:2" ht="13" x14ac:dyDescent="0.15">
      <c r="A894" s="4"/>
      <c r="B894" s="4"/>
    </row>
    <row r="895" spans="1:2" ht="13" x14ac:dyDescent="0.15">
      <c r="A895" s="4"/>
      <c r="B895" s="4"/>
    </row>
    <row r="896" spans="1:2" ht="13" x14ac:dyDescent="0.15">
      <c r="A896" s="4"/>
      <c r="B896" s="4"/>
    </row>
    <row r="897" spans="1:2" ht="13" x14ac:dyDescent="0.15">
      <c r="A897" s="4"/>
      <c r="B897" s="4"/>
    </row>
    <row r="898" spans="1:2" ht="13" x14ac:dyDescent="0.15">
      <c r="A898" s="4"/>
      <c r="B898" s="4"/>
    </row>
    <row r="899" spans="1:2" ht="13" x14ac:dyDescent="0.15">
      <c r="A899" s="4"/>
      <c r="B899" s="4"/>
    </row>
    <row r="900" spans="1:2" ht="13" x14ac:dyDescent="0.15">
      <c r="A900" s="4"/>
      <c r="B900" s="4"/>
    </row>
    <row r="901" spans="1:2" ht="13" x14ac:dyDescent="0.15">
      <c r="A901" s="4"/>
      <c r="B901" s="4"/>
    </row>
    <row r="902" spans="1:2" ht="13" x14ac:dyDescent="0.15">
      <c r="A902" s="4"/>
      <c r="B902" s="4"/>
    </row>
    <row r="903" spans="1:2" ht="13" x14ac:dyDescent="0.15">
      <c r="A903" s="4"/>
      <c r="B903" s="4"/>
    </row>
    <row r="904" spans="1:2" ht="13" x14ac:dyDescent="0.15">
      <c r="A904" s="4"/>
      <c r="B904" s="4"/>
    </row>
    <row r="905" spans="1:2" ht="13" x14ac:dyDescent="0.15">
      <c r="A905" s="4"/>
      <c r="B905" s="4"/>
    </row>
    <row r="906" spans="1:2" ht="13" x14ac:dyDescent="0.15">
      <c r="A906" s="4"/>
      <c r="B906" s="4"/>
    </row>
    <row r="907" spans="1:2" ht="13" x14ac:dyDescent="0.15">
      <c r="A907" s="4"/>
      <c r="B907" s="4"/>
    </row>
    <row r="908" spans="1:2" ht="13" x14ac:dyDescent="0.15">
      <c r="A908" s="4"/>
      <c r="B908" s="4"/>
    </row>
    <row r="909" spans="1:2" ht="13" x14ac:dyDescent="0.15">
      <c r="A909" s="4"/>
      <c r="B909" s="4"/>
    </row>
    <row r="910" spans="1:2" ht="13" x14ac:dyDescent="0.15">
      <c r="A910" s="4"/>
      <c r="B910" s="4"/>
    </row>
    <row r="911" spans="1:2" ht="13" x14ac:dyDescent="0.15">
      <c r="A911" s="4"/>
      <c r="B911" s="4"/>
    </row>
    <row r="912" spans="1:2" ht="13" x14ac:dyDescent="0.15">
      <c r="A912" s="4"/>
      <c r="B912" s="4"/>
    </row>
    <row r="913" spans="1:2" ht="13" x14ac:dyDescent="0.15">
      <c r="A913" s="4"/>
      <c r="B913" s="4"/>
    </row>
    <row r="914" spans="1:2" ht="13" x14ac:dyDescent="0.15">
      <c r="A914" s="4"/>
      <c r="B914" s="4"/>
    </row>
    <row r="915" spans="1:2" ht="13" x14ac:dyDescent="0.15">
      <c r="A915" s="4"/>
      <c r="B915" s="4"/>
    </row>
    <row r="916" spans="1:2" ht="13" x14ac:dyDescent="0.15">
      <c r="A916" s="4"/>
      <c r="B916" s="4"/>
    </row>
    <row r="917" spans="1:2" ht="13" x14ac:dyDescent="0.15">
      <c r="A917" s="4"/>
      <c r="B917" s="4"/>
    </row>
    <row r="918" spans="1:2" ht="13" x14ac:dyDescent="0.15">
      <c r="A918" s="4"/>
      <c r="B918" s="4"/>
    </row>
    <row r="919" spans="1:2" ht="13" x14ac:dyDescent="0.15">
      <c r="A919" s="4"/>
      <c r="B919" s="4"/>
    </row>
    <row r="920" spans="1:2" ht="13" x14ac:dyDescent="0.15">
      <c r="A920" s="4"/>
      <c r="B920" s="4"/>
    </row>
    <row r="921" spans="1:2" ht="13" x14ac:dyDescent="0.15">
      <c r="A921" s="4"/>
      <c r="B921" s="4"/>
    </row>
    <row r="922" spans="1:2" ht="13" x14ac:dyDescent="0.15">
      <c r="A922" s="4"/>
      <c r="B922" s="4"/>
    </row>
    <row r="923" spans="1:2" ht="13" x14ac:dyDescent="0.15">
      <c r="A923" s="4"/>
      <c r="B923" s="4"/>
    </row>
    <row r="924" spans="1:2" ht="13" x14ac:dyDescent="0.15">
      <c r="A924" s="4"/>
      <c r="B924" s="4"/>
    </row>
    <row r="925" spans="1:2" ht="13" x14ac:dyDescent="0.15">
      <c r="A925" s="4"/>
      <c r="B925" s="4"/>
    </row>
    <row r="926" spans="1:2" ht="13" x14ac:dyDescent="0.15">
      <c r="A926" s="4"/>
      <c r="B926" s="4"/>
    </row>
    <row r="927" spans="1:2" ht="13" x14ac:dyDescent="0.15">
      <c r="A927" s="4"/>
      <c r="B927" s="4"/>
    </row>
    <row r="928" spans="1:2" ht="13" x14ac:dyDescent="0.15">
      <c r="A928" s="4"/>
      <c r="B928" s="4"/>
    </row>
    <row r="929" spans="1:2" ht="13" x14ac:dyDescent="0.15">
      <c r="A929" s="4"/>
      <c r="B929" s="4"/>
    </row>
    <row r="930" spans="1:2" ht="13" x14ac:dyDescent="0.15">
      <c r="A930" s="4"/>
      <c r="B930" s="4"/>
    </row>
    <row r="931" spans="1:2" ht="13" x14ac:dyDescent="0.15">
      <c r="A931" s="4"/>
      <c r="B931" s="4"/>
    </row>
    <row r="932" spans="1:2" ht="13" x14ac:dyDescent="0.15">
      <c r="A932" s="4"/>
      <c r="B932" s="4"/>
    </row>
    <row r="933" spans="1:2" ht="13" x14ac:dyDescent="0.15">
      <c r="A933" s="4"/>
      <c r="B933" s="4"/>
    </row>
    <row r="934" spans="1:2" ht="13" x14ac:dyDescent="0.15">
      <c r="A934" s="4"/>
      <c r="B934" s="4"/>
    </row>
    <row r="935" spans="1:2" ht="13" x14ac:dyDescent="0.15">
      <c r="A935" s="4"/>
      <c r="B935" s="4"/>
    </row>
    <row r="936" spans="1:2" ht="13" x14ac:dyDescent="0.15">
      <c r="A936" s="4"/>
      <c r="B936" s="4"/>
    </row>
    <row r="937" spans="1:2" ht="13" x14ac:dyDescent="0.15">
      <c r="A937" s="4"/>
      <c r="B937" s="4"/>
    </row>
    <row r="938" spans="1:2" ht="13" x14ac:dyDescent="0.15">
      <c r="A938" s="4"/>
      <c r="B938" s="4"/>
    </row>
    <row r="939" spans="1:2" ht="13" x14ac:dyDescent="0.15">
      <c r="A939" s="4"/>
      <c r="B939" s="4"/>
    </row>
    <row r="940" spans="1:2" ht="13" x14ac:dyDescent="0.15">
      <c r="A940" s="4"/>
      <c r="B940" s="4"/>
    </row>
    <row r="941" spans="1:2" ht="13" x14ac:dyDescent="0.15">
      <c r="A941" s="4"/>
      <c r="B941" s="4"/>
    </row>
    <row r="942" spans="1:2" ht="13" x14ac:dyDescent="0.15">
      <c r="A942" s="4"/>
      <c r="B942" s="4"/>
    </row>
    <row r="943" spans="1:2" ht="13" x14ac:dyDescent="0.15">
      <c r="A943" s="4"/>
      <c r="B943" s="4"/>
    </row>
    <row r="944" spans="1:2" ht="13" x14ac:dyDescent="0.15">
      <c r="A944" s="4"/>
      <c r="B944" s="4"/>
    </row>
    <row r="945" spans="1:2" ht="13" x14ac:dyDescent="0.15">
      <c r="A945" s="4"/>
      <c r="B945" s="4"/>
    </row>
    <row r="946" spans="1:2" ht="13" x14ac:dyDescent="0.15">
      <c r="A946" s="4"/>
      <c r="B946" s="4"/>
    </row>
    <row r="947" spans="1:2" ht="13" x14ac:dyDescent="0.15">
      <c r="A947" s="4"/>
      <c r="B947" s="4"/>
    </row>
    <row r="948" spans="1:2" ht="13" x14ac:dyDescent="0.15">
      <c r="A948" s="4"/>
      <c r="B948" s="4"/>
    </row>
    <row r="949" spans="1:2" ht="13" x14ac:dyDescent="0.15">
      <c r="A949" s="4"/>
      <c r="B949" s="4"/>
    </row>
    <row r="950" spans="1:2" ht="13" x14ac:dyDescent="0.15">
      <c r="A950" s="4"/>
      <c r="B950" s="4"/>
    </row>
    <row r="951" spans="1:2" ht="13" x14ac:dyDescent="0.15">
      <c r="A951" s="4"/>
      <c r="B951" s="4"/>
    </row>
    <row r="952" spans="1:2" ht="13" x14ac:dyDescent="0.15">
      <c r="A952" s="4"/>
      <c r="B952" s="4"/>
    </row>
    <row r="953" spans="1:2" ht="13" x14ac:dyDescent="0.15">
      <c r="A953" s="4"/>
      <c r="B953" s="4"/>
    </row>
    <row r="954" spans="1:2" ht="13" x14ac:dyDescent="0.15">
      <c r="A954" s="4"/>
      <c r="B954" s="4"/>
    </row>
    <row r="955" spans="1:2" ht="13" x14ac:dyDescent="0.15">
      <c r="A955" s="4"/>
      <c r="B955" s="4"/>
    </row>
    <row r="956" spans="1:2" ht="13" x14ac:dyDescent="0.15">
      <c r="A956" s="4"/>
      <c r="B956" s="4"/>
    </row>
    <row r="957" spans="1:2" ht="13" x14ac:dyDescent="0.15">
      <c r="A957" s="4"/>
      <c r="B957" s="4"/>
    </row>
    <row r="958" spans="1:2" ht="13" x14ac:dyDescent="0.15">
      <c r="A958" s="4"/>
      <c r="B958" s="4"/>
    </row>
    <row r="959" spans="1:2" ht="13" x14ac:dyDescent="0.15">
      <c r="A959" s="4"/>
      <c r="B959" s="4"/>
    </row>
    <row r="960" spans="1:2" ht="13" x14ac:dyDescent="0.15">
      <c r="A960" s="4"/>
      <c r="B960" s="4"/>
    </row>
    <row r="961" spans="1:2" ht="13" x14ac:dyDescent="0.15">
      <c r="A961" s="4"/>
      <c r="B961" s="4"/>
    </row>
    <row r="962" spans="1:2" ht="13" x14ac:dyDescent="0.15">
      <c r="A962" s="4"/>
      <c r="B962" s="4"/>
    </row>
    <row r="963" spans="1:2" ht="13" x14ac:dyDescent="0.15">
      <c r="A963" s="4"/>
      <c r="B963" s="4"/>
    </row>
    <row r="964" spans="1:2" ht="13" x14ac:dyDescent="0.15">
      <c r="A964" s="4"/>
      <c r="B964" s="4"/>
    </row>
    <row r="965" spans="1:2" ht="13" x14ac:dyDescent="0.15">
      <c r="A965" s="4"/>
      <c r="B965" s="4"/>
    </row>
    <row r="966" spans="1:2" ht="13" x14ac:dyDescent="0.15">
      <c r="A966" s="4"/>
      <c r="B966" s="4"/>
    </row>
    <row r="967" spans="1:2" ht="13" x14ac:dyDescent="0.15">
      <c r="A967" s="4"/>
      <c r="B967" s="4"/>
    </row>
    <row r="968" spans="1:2" ht="13" x14ac:dyDescent="0.15">
      <c r="A968" s="4"/>
      <c r="B968" s="4"/>
    </row>
    <row r="969" spans="1:2" ht="13" x14ac:dyDescent="0.15">
      <c r="A969" s="4"/>
      <c r="B969" s="4"/>
    </row>
    <row r="970" spans="1:2" ht="13" x14ac:dyDescent="0.15">
      <c r="A970" s="4"/>
      <c r="B970" s="4"/>
    </row>
    <row r="971" spans="1:2" ht="13" x14ac:dyDescent="0.15">
      <c r="A971" s="4"/>
      <c r="B971" s="4"/>
    </row>
    <row r="972" spans="1:2" ht="13" x14ac:dyDescent="0.15">
      <c r="A972" s="4"/>
      <c r="B972" s="4"/>
    </row>
    <row r="973" spans="1:2" ht="13" x14ac:dyDescent="0.15">
      <c r="A973" s="4"/>
      <c r="B973" s="4"/>
    </row>
    <row r="974" spans="1:2" ht="13" x14ac:dyDescent="0.15">
      <c r="A974" s="4"/>
      <c r="B974" s="4"/>
    </row>
    <row r="975" spans="1:2" ht="13" x14ac:dyDescent="0.15">
      <c r="A975" s="4"/>
      <c r="B975" s="4"/>
    </row>
    <row r="976" spans="1:2" ht="13" x14ac:dyDescent="0.15">
      <c r="A976" s="4"/>
      <c r="B976" s="4"/>
    </row>
    <row r="977" spans="1:2" ht="13" x14ac:dyDescent="0.15">
      <c r="A977" s="4"/>
      <c r="B977" s="4"/>
    </row>
    <row r="978" spans="1:2" ht="13" x14ac:dyDescent="0.15">
      <c r="A978" s="4"/>
      <c r="B978" s="4"/>
    </row>
    <row r="979" spans="1:2" ht="13" x14ac:dyDescent="0.15">
      <c r="A979" s="4"/>
      <c r="B979" s="4"/>
    </row>
    <row r="980" spans="1:2" ht="13" x14ac:dyDescent="0.15">
      <c r="A980" s="4"/>
      <c r="B980" s="4"/>
    </row>
    <row r="981" spans="1:2" ht="13" x14ac:dyDescent="0.15">
      <c r="A981" s="4"/>
      <c r="B981" s="4"/>
    </row>
    <row r="982" spans="1:2" ht="13" x14ac:dyDescent="0.15">
      <c r="A982" s="4"/>
      <c r="B982" s="4"/>
    </row>
    <row r="983" spans="1:2" ht="13" x14ac:dyDescent="0.15">
      <c r="A983" s="4"/>
      <c r="B983" s="4"/>
    </row>
    <row r="984" spans="1:2" ht="13" x14ac:dyDescent="0.15">
      <c r="A984" s="4"/>
      <c r="B984" s="4"/>
    </row>
    <row r="985" spans="1:2" ht="13" x14ac:dyDescent="0.15">
      <c r="A985" s="4"/>
      <c r="B985" s="4"/>
    </row>
    <row r="986" spans="1:2" ht="13" x14ac:dyDescent="0.15">
      <c r="A986" s="4"/>
      <c r="B986" s="4"/>
    </row>
    <row r="987" spans="1:2" ht="13" x14ac:dyDescent="0.15">
      <c r="A987" s="4"/>
      <c r="B987" s="4"/>
    </row>
    <row r="988" spans="1:2" ht="13" x14ac:dyDescent="0.15">
      <c r="A988" s="4"/>
      <c r="B988" s="4"/>
    </row>
    <row r="989" spans="1:2" ht="13" x14ac:dyDescent="0.15">
      <c r="A989" s="4"/>
      <c r="B989" s="4"/>
    </row>
    <row r="990" spans="1:2" ht="13" x14ac:dyDescent="0.15">
      <c r="A990" s="4"/>
      <c r="B990" s="4"/>
    </row>
    <row r="991" spans="1:2" ht="13" x14ac:dyDescent="0.15">
      <c r="A991" s="4"/>
      <c r="B991" s="4"/>
    </row>
    <row r="992" spans="1:2" ht="13" x14ac:dyDescent="0.15">
      <c r="A992" s="4"/>
      <c r="B992" s="4"/>
    </row>
    <row r="993" spans="1:2" ht="13" x14ac:dyDescent="0.15">
      <c r="A993" s="4"/>
      <c r="B993" s="4"/>
    </row>
    <row r="994" spans="1:2" ht="13" x14ac:dyDescent="0.15">
      <c r="A994" s="4"/>
      <c r="B994" s="4"/>
    </row>
    <row r="995" spans="1:2" ht="13" x14ac:dyDescent="0.15">
      <c r="A995" s="4"/>
      <c r="B995" s="4"/>
    </row>
    <row r="996" spans="1:2" ht="13" x14ac:dyDescent="0.15">
      <c r="A996" s="4"/>
      <c r="B996" s="4"/>
    </row>
    <row r="997" spans="1:2" ht="13" x14ac:dyDescent="0.15">
      <c r="A997" s="4"/>
      <c r="B997" s="4"/>
    </row>
    <row r="998" spans="1:2" ht="13" x14ac:dyDescent="0.15">
      <c r="A998" s="4"/>
      <c r="B998" s="4"/>
    </row>
    <row r="999" spans="1:2" ht="13" x14ac:dyDescent="0.15">
      <c r="A999" s="4"/>
      <c r="B999" s="4"/>
    </row>
    <row r="1000" spans="1:2" ht="13" x14ac:dyDescent="0.15">
      <c r="A1000" s="4"/>
      <c r="B1000" s="4"/>
    </row>
    <row r="1001" spans="1:2" ht="13" x14ac:dyDescent="0.15">
      <c r="A1001" s="4"/>
      <c r="B1001" s="4"/>
    </row>
    <row r="1002" spans="1:2" ht="13" x14ac:dyDescent="0.15">
      <c r="A1002" s="4"/>
      <c r="B1002" s="4"/>
    </row>
  </sheetData>
  <conditionalFormatting sqref="B20">
    <cfRule type="cellIs" dxfId="0" priority="1" operator="greaterThan">
      <formula>0.5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Financials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2022-05-07T14:14:55Z</dcterms:modified>
</cp:coreProperties>
</file>